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10" tabRatio="913" firstSheet="6" activeTab="12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<sst xmlns="http://schemas.openxmlformats.org/spreadsheetml/2006/main" count="186" uniqueCount="16">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</sst>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16">
      <selection activeCell="P102" sqref="P1:P16384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1" ht="1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</row>
    <row r="6" spans="1:11" ht="1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>((L4-O4)+(L5-O5)+(L6-O6)+(L7-O7)+(L8-O8)+(L9-O9)+(L10-O10)+(L11-O11)+(L12-O12)+(L13-O13)+(L14-O14)+(L15-O15))/((B4+E15)/2)</f>
        <v>0.026101141924959218</v>
      </c>
      <c r="L15">
        <v>4</v>
      </c>
      <c r="M15" s="6"/>
    </row>
    <row r="16" spans="1:13" ht="1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>((L5-O5)+(L6-O6)+(L7-O7)+(L8-O8)+(L9-O9)+(L10-O10)+(L11-O11)+(L12-O12)+(L13-O13)+(L14-O14)+(L15-O15)+(L16-O16))/((B5+E16)/2)</f>
        <v>0.07779578606158834</v>
      </c>
      <c r="L16">
        <v>8</v>
      </c>
      <c r="M16" s="6">
        <v>3</v>
      </c>
    </row>
    <row r="17" spans="1:13" ht="1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>((L6-O6)+(L7-O7)+(L8-O8)+(L9-O9)+(L10-O10)+(L11-O11)+(L12-O12)+(L13-O13)+(L14-O14)+(L15-O15)+(L16-O16)+(L17-O17))/((B6+E17)/2)</f>
        <v>0.13636363636363635</v>
      </c>
      <c r="L17">
        <v>9</v>
      </c>
      <c r="M17" s="6"/>
    </row>
    <row r="18" spans="1:13" ht="1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>((L7-O7)+(L8-O8)+(L9-O9)+(L10-O10)+(L11-O11)+(L12-O12)+(L13-O13)+(L14-O14)+(L15-O15)+(L16-O16)+(L17-O17)+(L18-O18))/((B7+E18)/2)</f>
        <v>0.16883116883116883</v>
      </c>
      <c r="L18">
        <v>5</v>
      </c>
      <c r="M18" s="6">
        <v>2</v>
      </c>
    </row>
    <row r="19" spans="1:13" ht="1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>((L8-O8)+(L9-O9)+(L10-O10)+(L11-O11)+(L12-O12)+(L13-O13)+(L14-O14)+(L15-O15)+(L16-O16)+(L17-O17)+(L18-O18)+(L19-O19))/((B8+E19)/2)</f>
        <v>0.22</v>
      </c>
      <c r="L19">
        <v>7</v>
      </c>
      <c r="M19" s="6">
        <v>1</v>
      </c>
    </row>
    <row r="20" spans="1:13" ht="1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>((L9-O9)+(L10-O10)+(L11-O11)+(L12-O12)+(L13-O13)+(L14-O14)+(L15-O15)+(L16-O16)+(L17-O17)+(L18-O18)+(L19-O19)+(L20-O20))/((B9+E20)/2)</f>
        <v>0.2828282828282828</v>
      </c>
      <c r="L20">
        <v>9</v>
      </c>
      <c r="M20" s="6"/>
    </row>
    <row r="21" spans="1:13" ht="1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>((L10-O10)+(L11-O11)+(L12-O12)+(L13-O13)+(L14-O14)+(L15-O15)+(L16-O16)+(L17-O17)+(L18-O18)+(L19-O19)+(L20-O20)+(L21-O21))/((B10+E21)/2)</f>
        <v>0.3228995057660626</v>
      </c>
      <c r="L21">
        <v>7</v>
      </c>
      <c r="M21" s="6">
        <v>1</v>
      </c>
    </row>
    <row r="22" spans="1:13" ht="1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>((L11-O11)+(L12-O12)+(L13-O13)+(L14-O14)+(L15-O15)+(L16-O16)+(L17-O17)+(L18-O18)+(L19-O19)+(L20-O20)+(L21-O21)+(L22-O22))/((B11+E22)/2)</f>
        <v>0.37315875613747956</v>
      </c>
      <c r="L22">
        <v>8</v>
      </c>
      <c r="M22" s="6"/>
    </row>
    <row r="23" spans="1:13" ht="1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>((L12-O12)+(L13-O13)+(L14-O14)+(L15-O15)+(L16-O16)+(L17-O17)+(L18-O18)+(L19-O19)+(L20-O20)+(L21-O21)+(L22-O22)+(L23-O23))/((B12+E23)/2)</f>
        <v>0.4097560975609756</v>
      </c>
      <c r="L23">
        <v>6</v>
      </c>
      <c r="M23" s="6">
        <v>1</v>
      </c>
    </row>
    <row r="24" spans="1:13" ht="1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>((L13-O13)+(L14-O14)+(L15-O15)+(L16-O16)+(L17-O17)+(L18-O18)+(L19-O19)+(L20-O20)+(L21-O21)+(L22-O22)+(L23-O23)+(L24-O24))/((B13+E24)/2)</f>
        <v>0.4343598055105348</v>
      </c>
      <c r="L24">
        <v>4</v>
      </c>
      <c r="M24" s="6"/>
    </row>
    <row r="25" spans="1:13" ht="1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>((L14-O14)+(L15-O15)+(L16-O16)+(L17-O17)+(L18-O18)+(L19-O19)+(L20-O20)+(L21-O21)+(L22-O22)+(L23-O23)+(L24-O24)+(L25-O25))/((B14+E25)/2)</f>
        <v>0.4844517184942717</v>
      </c>
      <c r="L25">
        <v>7</v>
      </c>
      <c r="M25" s="6"/>
    </row>
    <row r="26" spans="1:13" ht="1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>((L15-O15)+(L16-O16)+(L17-O17)+(L18-O18)+(L19-O19)+(L20-O20)+(L21-O21)+(L22-O22)+(L23-O23)+(L24-O24)+(L25-O25)+(L26-O26))/((B15+E26)/2)</f>
        <v>0.5234248788368336</v>
      </c>
      <c r="L26">
        <v>7</v>
      </c>
      <c r="M26" s="6">
        <v>1</v>
      </c>
    </row>
    <row r="27" spans="1:13" ht="1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>((L16-O16)+(L17-O17)+(L18-O18)+(L19-O19)+(L20-O20)+(L21-O21)+(L22-O22)+(L23-O23)+(L24-O24)+(L25-O25)+(L26-O26)+(L27-O27))/((B16+E27)/2)</f>
        <v>0.5376</v>
      </c>
      <c r="L27">
        <v>7</v>
      </c>
      <c r="M27" s="6">
        <v>1</v>
      </c>
    </row>
    <row r="28" spans="1:13" ht="1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>((L17-O17)+(L18-O18)+(L19-O19)+(L20-O20)+(L21-O21)+(L22-O22)+(L23-O23)+(L24-O24)+(L25-O25)+(L26-O26)+(L27-O27)+(L28-O28))/((B17+E28)/2)</f>
        <v>0.5705024311183144</v>
      </c>
      <c r="L28">
        <v>12</v>
      </c>
      <c r="M28" s="6">
        <v>1</v>
      </c>
    </row>
    <row r="29" spans="1:13" ht="1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>((L18-O18)+(L19-O19)+(L20-O20)+(L21-O21)+(L22-O22)+(L23-O23)+(L24-O24)+(L25-O25)+(L26-O26)+(L27-O27)+(L28-O28)+(L29-O29))/((B18+E29)/2)</f>
        <v>0.544</v>
      </c>
      <c r="L29">
        <v>6</v>
      </c>
      <c r="M29" s="6">
        <v>1</v>
      </c>
    </row>
    <row r="30" spans="1:13" ht="1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>((L19-O19)+(L20-O20)+(L21-O21)+(L22-O22)+(L23-O23)+(L24-O24)+(L25-O25)+(L26-O26)+(L27-O27)+(L28-O28)+(L29-O29)+(L30-O30))/((B19+E30)/2)</f>
        <v>0.5853658536585366</v>
      </c>
      <c r="L30">
        <v>10</v>
      </c>
      <c r="M30" s="6">
        <v>1</v>
      </c>
    </row>
    <row r="31" spans="1:13" ht="1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>((L20-O20)+(L21-O21)+(L22-O22)+(L23-O23)+(L24-O24)+(L25-O25)+(L26-O26)+(L27-O27)+(L28-O28)+(L29-O29)+(L30-O30)+(L31-O31))/((B20+E31)/2)</f>
        <v>0.5818181818181818</v>
      </c>
      <c r="L31">
        <v>5</v>
      </c>
      <c r="M31" s="6"/>
    </row>
    <row r="32" spans="1:13" ht="1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>((L21-O21)+(L22-O22)+(L23-O23)+(L24-O24)+(L25-O25)+(L26-O26)+(L27-O27)+(L28-O28)+(L29-O29)+(L30-O30)+(L31-O31)+(L32-O32))/((B21+E32)/2)</f>
        <v>0.5714285714285714</v>
      </c>
      <c r="L32">
        <v>6</v>
      </c>
      <c r="M32" s="6">
        <v>1</v>
      </c>
    </row>
    <row r="33" spans="1:13" ht="1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>((L22-O22)+(L23-O23)+(L24-O24)+(L25-O25)+(L26-O26)+(L27-O27)+(L28-O28)+(L29-O29)+(L30-O30)+(L31-O31)+(L32-O32)+(L33-O33))/((B22+E33)/2)</f>
        <v>0.5637583892617449</v>
      </c>
      <c r="L33">
        <v>6</v>
      </c>
      <c r="M33" s="6"/>
    </row>
    <row r="34" spans="1:13" ht="1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>((L23-O23)+(L24-O24)+(L25-O25)+(L26-O26)+(L27-O27)+(L28-O28)+(L29-O29)+(L30-O30)+(L31-O31)+(L32-O32)+(L33-O33)+(L34-O34))/((B23+E34)/2)</f>
        <v>0.5562913907284768</v>
      </c>
      <c r="L34">
        <v>8</v>
      </c>
      <c r="M34" s="6">
        <v>1</v>
      </c>
    </row>
    <row r="35" spans="1:13" ht="1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>((L24-O24)+(L25-O25)+(L26-O26)+(L27-O27)+(L28-O28)+(L29-O29)+(L30-O30)+(L31-O31)+(L32-O32)+(L33-O33)+(L34-O34)+(L35-O35))/((B24+E35)/2)</f>
        <v>0.5928338762214984</v>
      </c>
      <c r="L35">
        <v>13</v>
      </c>
      <c r="M35" s="6"/>
    </row>
    <row r="36" spans="1:12" ht="1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>((L25-O25)+(L26-O26)+(L27-O27)+(L28-O28)+(L29-O29)+(L30-O30)+(L31-O31)+(L32-O32)+(L33-O33)+(L34-O34)+(L35-O35)+(L36-O36))/((B25+E36)/2)</f>
        <v>0.6363636363636364</v>
      </c>
      <c r="L36">
        <v>11</v>
      </c>
    </row>
    <row r="37" spans="1:13" ht="1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>((L26-O26)+(L27-O27)+(L28-O28)+(L29-O29)+(L30-O30)+(L31-O31)+(L32-O32)+(L33-O33)+(L34-O34)+(L35-O35)+(L36-O36)+(L37-O37))/((B26+E37)/2)</f>
        <v>0.6222222222222222</v>
      </c>
      <c r="L37">
        <v>7</v>
      </c>
      <c r="M37">
        <v>2</v>
      </c>
    </row>
    <row r="38" spans="1:13" ht="1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>((L27-O27)+(L28-O28)+(L29-O29)+(L30-O30)+(L31-O31)+(L32-O32)+(L33-O33)+(L34-O34)+(L35-O35)+(L36-O36)+(L37-O37)+(L38-O38))/((B27+E38)/2)</f>
        <v>0.6182965299684543</v>
      </c>
      <c r="L38">
        <v>7</v>
      </c>
      <c r="M38">
        <v>1</v>
      </c>
    </row>
    <row r="39" spans="1:13" ht="1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4" ref="J39:J86">(D28+D29+D30+D31+D32+D33+D34+D35+D36+D37+D38+D39)/((B28+E39)/2)</f>
        <v>0.7156549520766773</v>
      </c>
      <c r="K39" s="3">
        <f>((L28-O28)+(L29-O29)+(L30-O30)+(L31-O31)+(L32-O32)+(L33-O33)+(L34-O34)+(L35-O35)+(L36-O36)+(L37-O37)+(L38-O38)+(L39-O39))/((B28+E39)/2)</f>
        <v>0.6517571884984026</v>
      </c>
      <c r="L39">
        <v>11</v>
      </c>
      <c r="M39">
        <v>2</v>
      </c>
    </row>
    <row r="40" spans="1:12" ht="1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4"/>
        <v>0.6666666666666666</v>
      </c>
      <c r="K40" s="3">
        <f>((L29-O29)+(L30-O30)+(L31-O31)+(L32-O32)+(L33-O33)+(L34-O34)+(L35-O35)+(L36-O36)+(L37-O37)+(L38-O38)+(L39-O39)+(L40-O40))/((B29+E40)/2)</f>
        <v>0.6089743589743589</v>
      </c>
      <c r="L40">
        <v>5</v>
      </c>
    </row>
    <row r="41" spans="1:12" ht="1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4"/>
        <v>0.6624203821656051</v>
      </c>
      <c r="K41" s="3">
        <f>((L30-O30)+(L31-O31)+(L32-O32)+(L33-O33)+(L34-O34)+(L35-O35)+(L36-O36)+(L37-O37)+(L38-O38)+(L39-O39)+(L40-O40)+(L41-O41))/((B30+E41)/2)</f>
        <v>0.6114649681528662</v>
      </c>
      <c r="L41">
        <v>7</v>
      </c>
    </row>
    <row r="42" spans="1:12" ht="1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4"/>
        <v>0.6493506493506493</v>
      </c>
      <c r="K42" s="3">
        <f>((L31-O31)+(L32-O32)+(L33-O33)+(L34-O34)+(L35-O35)+(L36-O36)+(L37-O37)+(L38-O38)+(L39-O39)+(L40-O40)+(L41-O41)+(L42-O42))/((B31+E42)/2)</f>
        <v>0.6038961038961039</v>
      </c>
      <c r="L42">
        <v>7</v>
      </c>
    </row>
    <row r="43" spans="1:13" ht="1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4"/>
        <v>0.6754098360655738</v>
      </c>
      <c r="K43" s="3">
        <f>((L32-O32)+(L33-O33)+(L34-O34)+(L35-O35)+(L36-O36)+(L37-O37)+(L38-O38)+(L39-O39)+(L40-O40)+(L41-O41)+(L42-O42)+(L43-O43))/((B32+E43)/2)</f>
        <v>0.6163934426229508</v>
      </c>
      <c r="L43">
        <v>6</v>
      </c>
      <c r="M43">
        <v>2</v>
      </c>
    </row>
    <row r="44" spans="1:12" ht="1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4"/>
        <v>0.6933333333333334</v>
      </c>
      <c r="K44" s="3">
        <f>((L33-O33)+(L34-O34)+(L35-O35)+(L36-O36)+(L37-O37)+(L38-O38)+(L39-O39)+(L40-O40)+(L41-O41)+(L42-O42)+(L43-O43)+(L44-O44))/((B33+E44)/2)</f>
        <v>0.64</v>
      </c>
      <c r="L44">
        <v>8</v>
      </c>
    </row>
    <row r="45" spans="1:13" ht="1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4"/>
        <v>0.6710963455149501</v>
      </c>
      <c r="K45" s="3">
        <f>((L34-O34)+(L35-O35)+(L36-O36)+(L37-O37)+(L38-O38)+(L39-O39)+(L40-O40)+(L41-O41)+(L42-O42)+(L43-O43)+(L44-O44)+(L45-O45))/((B34+E45)/2)</f>
        <v>0.6112956810631229</v>
      </c>
      <c r="L45">
        <v>2</v>
      </c>
      <c r="M45">
        <v>1</v>
      </c>
    </row>
    <row r="46" spans="1:12" ht="1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4"/>
        <v>0.6381578947368421</v>
      </c>
      <c r="K46" s="3">
        <f>((L35-O35)+(L36-O36)+(L37-O37)+(L38-O38)+(L39-O39)+(L40-O40)+(L41-O41)+(L42-O42)+(L43-O43)+(L44-O44)+(L45-O45)+(L46-O46))/((B35+E46)/2)</f>
        <v>0.5855263157894737</v>
      </c>
      <c r="L46">
        <v>5</v>
      </c>
    </row>
    <row r="47" spans="1:12" ht="1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4"/>
        <v>0.6168831168831169</v>
      </c>
      <c r="K47" s="3">
        <f>((L36-O36)+(L37-O37)+(L38-O38)+(L39-O39)+(L40-O40)+(L41-O41)+(L42-O42)+(L43-O43)+(L44-O44)+(L45-O45)+(L46-O46)+(L47-O47))/((B36+E47)/2)</f>
        <v>0.564935064935065</v>
      </c>
      <c r="L47">
        <v>11</v>
      </c>
    </row>
    <row r="48" spans="1:12" ht="1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4"/>
        <v>0.6270627062706271</v>
      </c>
      <c r="K48" s="3">
        <f>((L37-O37)+(L38-O38)+(L39-O39)+(L40-O40)+(L41-O41)+(L42-O42)+(L43-O43)+(L44-O44)+(L45-O45)+(L46-O46)+(L47-O47)+(L48-O48))/((B37+E48)/2)</f>
        <v>0.5742574257425742</v>
      </c>
      <c r="L48">
        <v>11</v>
      </c>
    </row>
    <row r="49" spans="1:12" ht="1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4"/>
        <v>0.5777777777777777</v>
      </c>
      <c r="K49" s="3">
        <f>((L38-O38)+(L39-O39)+(L40-O40)+(L41-O41)+(L42-O42)+(L43-O43)+(L44-O44)+(L45-O45)+(L46-O46)+(L47-O47)+(L48-O48)+(L49-O49))/((B38+E49)/2)</f>
        <v>0.5396825396825397</v>
      </c>
      <c r="L49">
        <v>5</v>
      </c>
    </row>
    <row r="50" spans="1:12" ht="1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4"/>
        <v>0.5668789808917197</v>
      </c>
      <c r="K50" s="3">
        <f>((L39-O39)+(L40-O40)+(L41-O41)+(L42-O42)+(L43-O43)+(L44-O44)+(L45-O45)+(L46-O46)+(L47-O47)+(L48-O48)+(L49-O49)+(L50-O50))/((B39+E50)/2)</f>
        <v>0.535031847133758</v>
      </c>
      <c r="L50">
        <v>6</v>
      </c>
    </row>
    <row r="51" spans="1:12" ht="1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4"/>
        <v>0.5047318611987381</v>
      </c>
      <c r="K51" s="3">
        <f>((L40-O40)+(L41-O41)+(L42-O42)+(L43-O43)+(L44-O44)+(L45-O45)+(L46-O46)+(L47-O47)+(L48-O48)+(L49-O49)+(L50-O50)+(L51-O51))/((B40+E51)/2)</f>
        <v>0.48580441640378547</v>
      </c>
      <c r="L51">
        <v>4</v>
      </c>
    </row>
    <row r="52" spans="1:13" ht="1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4"/>
        <v>0.5134706814580031</v>
      </c>
      <c r="K52" s="3">
        <f>((L41-O41)+(L42-O42)+(L43-O43)+(L44-O44)+(L45-O45)+(L46-O46)+(L47-O47)+(L48-O48)+(L49-O49)+(L50-O50)+(L51-O51)+(L52-O52))/((B41+E52)/2)</f>
        <v>0.48811410459587956</v>
      </c>
      <c r="L52">
        <v>5</v>
      </c>
      <c r="M52">
        <v>1</v>
      </c>
    </row>
    <row r="53" spans="1:12" ht="1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4"/>
        <v>0.5079872204472844</v>
      </c>
      <c r="K53" s="3">
        <f>((L42-O42)+(L43-O43)+(L44-O44)+(L45-O45)+(L46-O46)+(L47-O47)+(L48-O48)+(L49-O49)+(L50-O50)+(L51-O51)+(L52-O52)+(L53-O53))/((B42+E53)/2)</f>
        <v>0.48242811501597443</v>
      </c>
      <c r="L53">
        <v>5.5</v>
      </c>
    </row>
    <row r="54" spans="1:13" ht="1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4"/>
        <v>0.5251215559157212</v>
      </c>
      <c r="K54" s="3">
        <f>((L43-O43)+(L44-O44)+(L45-O45)+(L46-O46)+(L47-O47)+(L48-O48)+(L49-O49)+(L50-O50)+(L51-O51)+(L52-O52)+(L53-O53)+(L54-O54))/((B43+E54)/2)</f>
        <v>0.49270664505672607</v>
      </c>
      <c r="L54">
        <v>7.5</v>
      </c>
      <c r="M54">
        <v>1</v>
      </c>
    </row>
    <row r="55" spans="1:12" ht="1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4"/>
        <v>0.5271828665568369</v>
      </c>
      <c r="K55" s="3">
        <f>((L44-O44)+(L45-O45)+(L46-O46)+(L47-O47)+(L48-O48)+(L49-O49)+(L50-O50)+(L51-O51)+(L52-O52)+(L53-O53)+(L54-O54)+(L55-O55))/((B44+E55)/2)</f>
        <v>0.5074135090609555</v>
      </c>
      <c r="L55">
        <v>7</v>
      </c>
    </row>
    <row r="56" spans="1:12" ht="1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4"/>
        <v>0.5561139028475712</v>
      </c>
      <c r="K56" s="3">
        <f>((L45-O45)+(L46-O46)+(L47-O47)+(L48-O48)+(L49-O49)+(L50-O50)+(L51-O51)+(L52-O52)+(L53-O53)+(L54-O54)+(L55-O55)+(L56-O56))/((B45+E56)/2)</f>
        <v>0.5360134003350083</v>
      </c>
      <c r="L56">
        <v>11</v>
      </c>
    </row>
    <row r="57" spans="1:12" ht="1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4"/>
        <v>0.5851239669421487</v>
      </c>
      <c r="K57" s="3">
        <f>((L46-O46)+(L47-O47)+(L48-O48)+(L49-O49)+(L50-O50)+(L51-O51)+(L52-O52)+(L53-O53)+(L54-O54)+(L55-O55)+(L56-O56)+(L57-O57))/((B46+E57)/2)</f>
        <v>0.571900826446281</v>
      </c>
      <c r="L57">
        <v>8.5</v>
      </c>
    </row>
    <row r="58" spans="1:15" ht="1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4"/>
        <v>0.6889632107023411</v>
      </c>
      <c r="K58" s="12">
        <f>((L47-O47)+(L48-O48)+(L49-O49)+(L50-O50)+(L51-O51)+(L52-O52)+(L53-O53)+(L54-O54)+(L55-O55)+(L56-O56)+(L57-O57)+(L58-O58))/((B47+E58)/2)</f>
        <v>0.6755852842809364</v>
      </c>
      <c r="L58" s="10">
        <v>19.5</v>
      </c>
      <c r="M58" s="10"/>
      <c r="O58" s="6"/>
    </row>
    <row r="59" spans="1:15" ht="1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4"/>
        <v>0.7894736842105263</v>
      </c>
      <c r="K59" s="12">
        <f>((L48-O48)+(L49-O49)+(L50-O50)+(L51-O51)+(L52-O52)+(L53-O53)+(L54-O54)+(L55-O55)+(L56-O56)+(L57-O57)+(L58-O58)+(L59-O59))/((B48+E59)/2)</f>
        <v>0.7763157894736842</v>
      </c>
      <c r="L59" s="10">
        <v>28</v>
      </c>
      <c r="M59" s="10"/>
      <c r="O59" s="6"/>
    </row>
    <row r="60" spans="1:12" ht="1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4"/>
        <v>0.7197452229299363</v>
      </c>
      <c r="K60" s="3">
        <f>((L49-O49)+(L50-O50)+(L51-O51)+(L52-O52)+(L53-O53)+(L54-O54)+(L55-O55)+(L56-O56)+(L57-O57)+(L58-O58)+(L59-O59)+(L60-O60))/((B49+E60)/2)</f>
        <v>0.7070063694267515</v>
      </c>
      <c r="L60">
        <v>4</v>
      </c>
    </row>
    <row r="61" spans="1:13" ht="1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4"/>
        <v>0.75</v>
      </c>
      <c r="K61" s="3">
        <f>((L50-O50)+(L51-O51)+(L52-O52)+(L53-O53)+(L54-O54)+(L55-O55)+(L56-O56)+(L57-O57)+(L58-O58)+(L59-O59)+(L60-O60)+(L61-O61))/((B50+E61)/2)</f>
        <v>0.7307692307692307</v>
      </c>
      <c r="L61">
        <v>8</v>
      </c>
      <c r="M61">
        <v>1</v>
      </c>
    </row>
    <row r="62" spans="1:13" ht="1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4"/>
        <v>0.7687296416938111</v>
      </c>
      <c r="K62" s="3">
        <f>((L51-O51)+(L52-O52)+(L53-O53)+(L54-O54)+(L55-O55)+(L56-O56)+(L57-O57)+(L58-O58)+(L59-O59)+(L60-O60)+(L61-O61)+(L62-O62))/((B51+E62)/2)</f>
        <v>0.7231270358306189</v>
      </c>
      <c r="L62">
        <v>3</v>
      </c>
      <c r="M62">
        <v>4</v>
      </c>
    </row>
    <row r="63" spans="1:12" ht="1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4"/>
        <v>0.7735849056603774</v>
      </c>
      <c r="K63" s="3">
        <f>((L52-O52)+(L53-O53)+(L54-O54)+(L55-O55)+(L56-O56)+(L57-O57)+(L58-O58)+(L59-O59)+(L60-O60)+(L61-O61)+(L62-O62)+(L63-O63))/((B52+E63)/2)</f>
        <v>0.7295597484276729</v>
      </c>
      <c r="L63">
        <v>9</v>
      </c>
    </row>
    <row r="64" spans="1:13" ht="1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4"/>
        <v>0.7968</v>
      </c>
      <c r="K64" s="3">
        <f>((L53-O53)+(L54-O54)+(L55-O55)+(L56-O56)+(L57-O57)+(L58-O58)+(L59-O59)+(L60-O60)+(L61-O61)+(L62-O62)+(L63-O63)+(L64-O64))/((B53+E64)/2)</f>
        <v>0.752</v>
      </c>
      <c r="L64">
        <v>6.5</v>
      </c>
      <c r="M64">
        <v>1</v>
      </c>
    </row>
    <row r="65" spans="1:13" ht="1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4"/>
        <v>0.8441558441558441</v>
      </c>
      <c r="K65" s="3">
        <f>((L54-O54)+(L55-O55)+(L56-O56)+(L57-O57)+(L58-O58)+(L59-O59)+(L60-O60)+(L61-O61)+(L62-O62)+(L63-O63)+(L64-O64)+(L65-O65))/((B54+E65)/2)</f>
        <v>0.7922077922077922</v>
      </c>
      <c r="L65">
        <v>10</v>
      </c>
      <c r="M65">
        <v>1</v>
      </c>
    </row>
    <row r="66" spans="1:13" ht="1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4"/>
        <v>0.8401976935749588</v>
      </c>
      <c r="K66" s="3">
        <f>((L55-O55)+(L56-O56)+(L57-O57)+(L58-O58)+(L59-O59)+(L60-O60)+(L61-O61)+(L62-O62)+(L63-O63)+(L64-O64)+(L65-O65)+(L66-O66))/((B55+E66)/2)</f>
        <v>0.7808896210873146</v>
      </c>
      <c r="L66">
        <v>4</v>
      </c>
      <c r="M66">
        <v>2</v>
      </c>
    </row>
    <row r="67" spans="1:12" ht="12">
      <c r="A67" s="2">
        <v>43405</v>
      </c>
      <c r="B67">
        <v>153</v>
      </c>
      <c r="C67">
        <v>3</v>
      </c>
      <c r="D67">
        <v>6</v>
      </c>
      <c r="E67">
        <f aca="true" t="shared" si="5" ref="E67:E86">B67+C67-D67</f>
        <v>150</v>
      </c>
      <c r="F67" s="5">
        <f aca="true" t="shared" si="6" ref="F67:F86">C67-D67</f>
        <v>-3</v>
      </c>
      <c r="G67" s="3">
        <f aca="true" t="shared" si="7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4"/>
        <v>0.847571189279732</v>
      </c>
      <c r="K67" s="3">
        <f>((L56-O56)+(L57-O57)+(L58-O58)+(L59-O59)+(L60-O60)+(L61-O61)+(L62-O62)+(L63-O63)+(L64-O64)+(L65-O65)+(L66-O66)+(L67-O67))/((B56+E67)/2)</f>
        <v>0.7872696817420436</v>
      </c>
      <c r="L67">
        <v>6</v>
      </c>
    </row>
    <row r="68" spans="1:12" ht="12">
      <c r="A68" s="2">
        <v>43435</v>
      </c>
      <c r="B68">
        <v>150</v>
      </c>
      <c r="C68">
        <v>5.5</v>
      </c>
      <c r="D68">
        <v>8</v>
      </c>
      <c r="E68">
        <f t="shared" si="5"/>
        <v>147.5</v>
      </c>
      <c r="F68" s="5">
        <f t="shared" si="6"/>
        <v>-2.5</v>
      </c>
      <c r="G68" s="3">
        <f t="shared" si="7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4"/>
        <v>0.8430034129692833</v>
      </c>
      <c r="K68" s="3">
        <f>((L57-O57)+(L58-O58)+(L59-O59)+(L60-O60)+(L61-O61)+(L62-O62)+(L63-O63)+(L64-O64)+(L65-O65)+(L66-O66)+(L67-O67)+(L68-O68))/((B57+E68)/2)</f>
        <v>0.7815699658703071</v>
      </c>
      <c r="L68">
        <v>8</v>
      </c>
    </row>
    <row r="69" spans="1:13" ht="12">
      <c r="A69" s="2">
        <v>43466</v>
      </c>
      <c r="B69">
        <v>147.5</v>
      </c>
      <c r="C69">
        <v>19</v>
      </c>
      <c r="D69">
        <v>8</v>
      </c>
      <c r="E69">
        <f t="shared" si="5"/>
        <v>158.5</v>
      </c>
      <c r="F69" s="5">
        <f t="shared" si="6"/>
        <v>11</v>
      </c>
      <c r="G69" s="3">
        <f t="shared" si="7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4"/>
        <v>0.8065573770491803</v>
      </c>
      <c r="K69" s="3">
        <f>((L58-O58)+(L59-O59)+(L60-O60)+(L61-O61)+(L62-O62)+(L63-O63)+(L64-O64)+(L65-O65)+(L66-O66)+(L67-O67)+(L68-O68)+(L69-O69))/((B58+E69)/2)</f>
        <v>0.740983606557377</v>
      </c>
      <c r="L69">
        <v>7</v>
      </c>
      <c r="M69">
        <v>1</v>
      </c>
    </row>
    <row r="70" spans="1:13" ht="12">
      <c r="A70" s="2">
        <v>43497</v>
      </c>
      <c r="B70">
        <v>158.5</v>
      </c>
      <c r="C70">
        <v>7</v>
      </c>
      <c r="D70">
        <v>5</v>
      </c>
      <c r="E70">
        <f t="shared" si="5"/>
        <v>160.5</v>
      </c>
      <c r="F70" s="5">
        <f t="shared" si="6"/>
        <v>2</v>
      </c>
      <c r="G70" s="3">
        <f t="shared" si="7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4"/>
        <v>0.7126436781609196</v>
      </c>
      <c r="K70" s="3">
        <f>((L59-O59)+(L60-O60)+(L61-O61)+(L62-O62)+(L63-O63)+(L64-O64)+(L65-O65)+(L66-O66)+(L67-O67)+(L68-O68)+(L69-O69)+(L70-O70))/((B59+E70)/2)</f>
        <v>0.6403940886699507</v>
      </c>
      <c r="L70">
        <v>4</v>
      </c>
      <c r="M70">
        <v>1</v>
      </c>
    </row>
    <row r="71" spans="1:12" ht="12">
      <c r="A71" s="2">
        <v>43525</v>
      </c>
      <c r="B71">
        <v>160.5</v>
      </c>
      <c r="C71">
        <v>6</v>
      </c>
      <c r="D71">
        <v>10</v>
      </c>
      <c r="E71">
        <f t="shared" si="5"/>
        <v>156.5</v>
      </c>
      <c r="F71" s="5">
        <f t="shared" si="6"/>
        <v>-4</v>
      </c>
      <c r="G71" s="3">
        <f t="shared" si="7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4"/>
        <v>0.5983471074380166</v>
      </c>
      <c r="K71" s="3">
        <f>((L60-O60)+(L61-O61)+(L62-O62)+(L63-O63)+(L64-O64)+(L65-O65)+(L66-O66)+(L67-O67)+(L68-O68)+(L69-O69)+(L70-O70)+(L71-O71))/((B60+E71)/2)</f>
        <v>0.5256198347107438</v>
      </c>
      <c r="L71">
        <v>10</v>
      </c>
    </row>
    <row r="72" spans="1:12" ht="12">
      <c r="A72" s="2">
        <v>43556</v>
      </c>
      <c r="B72">
        <v>156.5</v>
      </c>
      <c r="C72">
        <v>15</v>
      </c>
      <c r="D72">
        <v>7</v>
      </c>
      <c r="E72">
        <f t="shared" si="5"/>
        <v>164.5</v>
      </c>
      <c r="F72" s="5">
        <f t="shared" si="6"/>
        <v>8</v>
      </c>
      <c r="G72" s="3">
        <f t="shared" si="7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4"/>
        <v>0.5780525502318392</v>
      </c>
      <c r="K72" s="3">
        <f>((L61-O61)+(L62-O62)+(L63-O63)+(L64-O64)+(L65-O65)+(L66-O66)+(L67-O67)+(L68-O68)+(L69-O69)+(L70-O70)+(L71-O71)+(L72-O72))/((B61+E72)/2)</f>
        <v>0.5100463678516228</v>
      </c>
      <c r="L72">
        <v>7</v>
      </c>
    </row>
    <row r="73" spans="1:13" ht="12">
      <c r="A73" s="2">
        <v>43586</v>
      </c>
      <c r="B73">
        <v>164.5</v>
      </c>
      <c r="C73">
        <v>3</v>
      </c>
      <c r="D73">
        <v>7</v>
      </c>
      <c r="E73">
        <f t="shared" si="5"/>
        <v>160.5</v>
      </c>
      <c r="F73" s="5">
        <f t="shared" si="6"/>
        <v>-4</v>
      </c>
      <c r="G73" s="3">
        <f t="shared" si="7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4"/>
        <v>0.5874799357945425</v>
      </c>
      <c r="K73" s="3">
        <f>((L62-O62)+(L63-O63)+(L64-O64)+(L65-O65)+(L66-O66)+(L67-O67)+(L68-O68)+(L69-O69)+(L70-O70)+(L71-O71)+(L72-O72)+(L73-O73))/((B62+E73)/2)</f>
        <v>0.5168539325842697</v>
      </c>
      <c r="L73">
        <v>6</v>
      </c>
      <c r="M73">
        <v>1</v>
      </c>
    </row>
    <row r="74" spans="1:13" ht="12">
      <c r="A74" s="2">
        <v>43617</v>
      </c>
      <c r="B74">
        <v>160.5</v>
      </c>
      <c r="C74">
        <v>7</v>
      </c>
      <c r="D74">
        <v>14</v>
      </c>
      <c r="E74">
        <f t="shared" si="5"/>
        <v>153.5</v>
      </c>
      <c r="F74" s="5">
        <f t="shared" si="6"/>
        <v>-7</v>
      </c>
      <c r="G74" s="3">
        <f t="shared" si="7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4"/>
        <v>0.6448445171849427</v>
      </c>
      <c r="K74" s="3">
        <f>((L63-O63)+(L64-O64)+(L65-O65)+(L66-O66)+(L67-O67)+(L68-O68)+(L69-O69)+(L70-O70)+(L71-O71)+(L72-O72)+(L73-O73)+(L74-O74))/((B63+E74)/2)</f>
        <v>0.5859247135842881</v>
      </c>
      <c r="L74">
        <v>12</v>
      </c>
      <c r="M74">
        <v>2</v>
      </c>
    </row>
    <row r="75" spans="1:13" ht="12">
      <c r="A75" s="2">
        <v>43647</v>
      </c>
      <c r="B75">
        <v>153.5</v>
      </c>
      <c r="C75">
        <v>11</v>
      </c>
      <c r="D75">
        <v>14</v>
      </c>
      <c r="E75">
        <f t="shared" si="5"/>
        <v>150.5</v>
      </c>
      <c r="F75" s="5">
        <f t="shared" si="6"/>
        <v>-3</v>
      </c>
      <c r="G75" s="3">
        <f t="shared" si="7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4"/>
        <v>0.6764705882352942</v>
      </c>
      <c r="K75" s="3">
        <f>((L64-O64)+(L65-O65)+(L66-O66)+(L67-O67)+(L68-O68)+(L69-O69)+(L70-O70)+(L71-O71)+(L72-O72)+(L73-O73)+(L74-O74)+(L75-O75))/((B64+E75)/2)</f>
        <v>0.6111111111111112</v>
      </c>
      <c r="L75">
        <v>13</v>
      </c>
      <c r="M75">
        <v>1</v>
      </c>
    </row>
    <row r="76" spans="1:12" ht="12">
      <c r="A76" s="2">
        <v>43678</v>
      </c>
      <c r="B76">
        <v>150.5</v>
      </c>
      <c r="C76">
        <v>5</v>
      </c>
      <c r="D76">
        <v>5</v>
      </c>
      <c r="E76">
        <f t="shared" si="5"/>
        <v>150.5</v>
      </c>
      <c r="F76" s="5">
        <f t="shared" si="6"/>
        <v>0</v>
      </c>
      <c r="G76" s="3">
        <f t="shared" si="7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4"/>
        <v>0.6633825944170771</v>
      </c>
      <c r="K76" s="3">
        <f>((L65-O65)+(L66-O66)+(L67-O67)+(L68-O68)+(L69-O69)+(L70-O70)+(L71-O71)+(L72-O72)+(L73-O73)+(L74-O74)+(L75-O75)+(L76-O76))/((B65+E76)/2)</f>
        <v>0.6042692939244664</v>
      </c>
      <c r="L76">
        <v>5</v>
      </c>
    </row>
    <row r="77" spans="1:12" ht="12">
      <c r="A77" s="2">
        <v>43709</v>
      </c>
      <c r="B77">
        <v>150.5</v>
      </c>
      <c r="C77">
        <v>8</v>
      </c>
      <c r="D77">
        <v>9</v>
      </c>
      <c r="E77">
        <f t="shared" si="5"/>
        <v>149.5</v>
      </c>
      <c r="F77" s="5">
        <f t="shared" si="6"/>
        <v>-1</v>
      </c>
      <c r="G77" s="3">
        <f t="shared" si="7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4"/>
        <v>0.6589018302828619</v>
      </c>
      <c r="K77" s="3">
        <f>((L66-O66)+(L67-O67)+(L68-O68)+(L69-O69)+(L70-O70)+(L71-O71)+(L72-O72)+(L73-O73)+(L74-O74)+(L75-O75)+(L76-O76)+(L77-O77))/((B66+E77)/2)</f>
        <v>0.6056572379367721</v>
      </c>
      <c r="L77">
        <v>9</v>
      </c>
    </row>
    <row r="78" spans="1:12" ht="12">
      <c r="A78" s="2">
        <v>43739</v>
      </c>
      <c r="B78">
        <v>149.5</v>
      </c>
      <c r="C78">
        <v>15</v>
      </c>
      <c r="D78">
        <v>4</v>
      </c>
      <c r="E78">
        <f t="shared" si="5"/>
        <v>160.5</v>
      </c>
      <c r="F78" s="5">
        <f t="shared" si="6"/>
        <v>11</v>
      </c>
      <c r="G78" s="3">
        <f t="shared" si="7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4"/>
        <v>0.6188197767145136</v>
      </c>
      <c r="K78" s="3">
        <f>((L67-O67)+(L68-O68)+(L69-O69)+(L70-O70)+(L71-O71)+(L72-O72)+(L73-O73)+(L74-O74)+(L75-O75)+(L76-O76)+(L77-O77)+(L78-O78))/((B67+E78)/2)</f>
        <v>0.580542264752791</v>
      </c>
      <c r="L78">
        <v>4</v>
      </c>
    </row>
    <row r="79" spans="1:13" ht="12">
      <c r="A79" s="2">
        <v>43770</v>
      </c>
      <c r="B79">
        <v>160.5</v>
      </c>
      <c r="C79">
        <v>5</v>
      </c>
      <c r="D79">
        <v>7</v>
      </c>
      <c r="E79">
        <f t="shared" si="5"/>
        <v>158.5</v>
      </c>
      <c r="F79" s="5">
        <f t="shared" si="6"/>
        <v>-2</v>
      </c>
      <c r="G79" s="3">
        <f t="shared" si="7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4"/>
        <v>0.6353322528363047</v>
      </c>
      <c r="K79" s="3">
        <f>((L68-O68)+(L69-O69)+(L70-O70)+(L71-O71)+(L72-O72)+(L73-O73)+(L74-O74)+(L75-O75)+(L76-O76)+(L77-O77)+(L78-O78)+(L79-O79))/((B68+E79)/2)</f>
        <v>0.5899513776337115</v>
      </c>
      <c r="L79">
        <v>6</v>
      </c>
      <c r="M79">
        <v>1</v>
      </c>
    </row>
    <row r="80" spans="1:13" ht="12">
      <c r="A80" s="2">
        <v>43800</v>
      </c>
      <c r="B80">
        <v>158.5</v>
      </c>
      <c r="C80">
        <v>10.5</v>
      </c>
      <c r="D80">
        <v>11</v>
      </c>
      <c r="E80">
        <f t="shared" si="5"/>
        <v>158</v>
      </c>
      <c r="F80" s="5">
        <f t="shared" si="6"/>
        <v>-0.5</v>
      </c>
      <c r="G80" s="3">
        <f t="shared" si="7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4"/>
        <v>0.6612111292962357</v>
      </c>
      <c r="K80" s="3">
        <f>((L69-O69)+(L70-O70)+(L71-O71)+(L72-O72)+(L73-O73)+(L74-O74)+(L75-O75)+(L76-O76)+(L77-O77)+(L78-O78)+(L79-O79)+(L80-O80))/((B69+E80)/2)</f>
        <v>0.6088379705400983</v>
      </c>
      <c r="L80">
        <v>10</v>
      </c>
      <c r="M80">
        <v>1</v>
      </c>
    </row>
    <row r="81" spans="1:12" ht="12">
      <c r="A81" s="2">
        <v>43831</v>
      </c>
      <c r="B81">
        <v>158</v>
      </c>
      <c r="C81">
        <v>5</v>
      </c>
      <c r="D81">
        <v>6</v>
      </c>
      <c r="E81">
        <f t="shared" si="5"/>
        <v>157</v>
      </c>
      <c r="F81" s="5">
        <f t="shared" si="6"/>
        <v>-1</v>
      </c>
      <c r="G81" s="3">
        <f t="shared" si="7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4"/>
        <v>0.6275752773375595</v>
      </c>
      <c r="K81" s="3">
        <f>((L70-O70)+(L71-O71)+(L72-O72)+(L73-O73)+(L74-O74)+(L75-O75)+(L76-O76)+(L77-O77)+(L78-O78)+(L79-O79)+(L80-O80)+(L81-O81))/((B70+E81)/2)</f>
        <v>0.5832012678288431</v>
      </c>
      <c r="L81">
        <v>6</v>
      </c>
    </row>
    <row r="82" spans="1:12" ht="12">
      <c r="A82" s="2">
        <v>43862</v>
      </c>
      <c r="B82">
        <v>157</v>
      </c>
      <c r="C82">
        <v>4</v>
      </c>
      <c r="D82">
        <v>6</v>
      </c>
      <c r="E82">
        <f t="shared" si="5"/>
        <v>155</v>
      </c>
      <c r="F82" s="5">
        <f t="shared" si="6"/>
        <v>-2</v>
      </c>
      <c r="G82" s="3">
        <f t="shared" si="7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4"/>
        <v>0.6339144215530903</v>
      </c>
      <c r="K82" s="3">
        <f>((L71-O71)+(L72-O72)+(L73-O73)+(L74-O74)+(L75-O75)+(L76-O76)+(L77-O77)+(L78-O78)+(L79-O79)+(L80-O80)+(L81-O81)+(L82-O82))/((B71+E82)/2)</f>
        <v>0.589540412044374</v>
      </c>
      <c r="L82">
        <v>5</v>
      </c>
    </row>
    <row r="83" spans="1:13" ht="12">
      <c r="A83" s="2">
        <v>43891</v>
      </c>
      <c r="B83">
        <v>155</v>
      </c>
      <c r="C83">
        <v>13</v>
      </c>
      <c r="D83">
        <v>14</v>
      </c>
      <c r="E83">
        <f t="shared" si="5"/>
        <v>154</v>
      </c>
      <c r="F83" s="5">
        <f t="shared" si="6"/>
        <v>-1</v>
      </c>
      <c r="G83" s="3">
        <f t="shared" si="7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4"/>
        <v>0.6698872785829307</v>
      </c>
      <c r="K83" s="3">
        <f>((L72-O72)+(L73-O73)+(L74-O74)+(L75-O75)+(L76-O76)+(L77-O77)+(L78-O78)+(L79-O79)+(L80-O80)+(L81-O81)+(L82-O82)+(L83-O83))/((B72+E83)/2)</f>
        <v>0.6183574879227053</v>
      </c>
      <c r="L83">
        <v>13</v>
      </c>
      <c r="M83">
        <v>1</v>
      </c>
    </row>
    <row r="84" spans="1:12" ht="12">
      <c r="A84" s="2">
        <v>43922</v>
      </c>
      <c r="B84">
        <v>154</v>
      </c>
      <c r="C84">
        <v>9</v>
      </c>
      <c r="D84">
        <v>2</v>
      </c>
      <c r="E84">
        <f t="shared" si="5"/>
        <v>161</v>
      </c>
      <c r="F84" s="5">
        <f t="shared" si="6"/>
        <v>7</v>
      </c>
      <c r="G84" s="3">
        <f t="shared" si="7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4"/>
        <v>0.6082949308755761</v>
      </c>
      <c r="K84" s="3">
        <f>((L73-O73)+(L74-O74)+(L75-O75)+(L76-O76)+(L77-O77)+(L78-O78)+(L79-O79)+(L80-O80)+(L81-O81)+(L82-O82)+(L83-O83)+(L84-O84))/((B73+E84)/2)</f>
        <v>0.5591397849462365</v>
      </c>
      <c r="L84">
        <v>2</v>
      </c>
    </row>
    <row r="85" spans="1:12" ht="12">
      <c r="A85" s="2">
        <v>43952</v>
      </c>
      <c r="B85">
        <v>161</v>
      </c>
      <c r="C85">
        <v>8</v>
      </c>
      <c r="D85">
        <v>6</v>
      </c>
      <c r="E85">
        <f t="shared" si="5"/>
        <v>163</v>
      </c>
      <c r="F85" s="5">
        <f t="shared" si="6"/>
        <v>2</v>
      </c>
      <c r="G85" s="3">
        <f t="shared" si="7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4"/>
        <v>0.6058732612055642</v>
      </c>
      <c r="K85" s="3">
        <f>((L74-O74)+(L75-O75)+(L76-O76)+(L77-O77)+(L78-O78)+(L79-O79)+(L80-O80)+(L81-O81)+(L82-O82)+(L83-O83)+(L84-O84)+(L85-O85))/((B74+E85)/2)</f>
        <v>0.5625965996908809</v>
      </c>
      <c r="L85">
        <v>6</v>
      </c>
    </row>
    <row r="86" spans="1:13" ht="12">
      <c r="A86" s="2">
        <v>43983</v>
      </c>
      <c r="B86">
        <v>163</v>
      </c>
      <c r="C86">
        <v>6</v>
      </c>
      <c r="D86">
        <v>5.5</v>
      </c>
      <c r="E86">
        <f t="shared" si="5"/>
        <v>163.5</v>
      </c>
      <c r="F86" s="5">
        <f t="shared" si="6"/>
        <v>0.5</v>
      </c>
      <c r="G86" s="3">
        <f t="shared" si="7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4"/>
        <v>0.5646687697160884</v>
      </c>
      <c r="K86" s="3">
        <f>((L75-O75)+(L76-O76)+(L77-O77)+(L78-O78)+(L79-O79)+(L80-O80)+(L81-O81)+(L82-O82)+(L83-O83)+(L84-O84)+(L85-O85)+(L86-O86))/((B75+E86)/2)</f>
        <v>0.526813880126183</v>
      </c>
      <c r="L86">
        <v>4.5</v>
      </c>
      <c r="M86">
        <v>1</v>
      </c>
    </row>
    <row r="87" spans="1:12" ht="12">
      <c r="A87" s="2">
        <v>44013</v>
      </c>
      <c r="B87">
        <v>163.5</v>
      </c>
      <c r="C87">
        <v>5</v>
      </c>
      <c r="D87">
        <v>8.5</v>
      </c>
      <c r="E87">
        <f aca="true" t="shared" si="8" ref="E87:E98">B87+C87-D87</f>
        <v>160</v>
      </c>
      <c r="F87" s="5">
        <f aca="true" t="shared" si="9" ref="F87:F98">C87-D87</f>
        <v>-3.5</v>
      </c>
      <c r="G87" s="3">
        <f aca="true" t="shared" si="10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1" ref="J87:J110">(D76+D77+D78+D79+D80+D81+D82+D83+D84+D85+D86+D87)/((B76+E87)/2)</f>
        <v>0.5410628019323671</v>
      </c>
      <c r="K87" s="3">
        <f>((L76-O76)+(L77-O77)+(L78-O78)+(L79-O79)+(L80-O80)+(L81-O81)+(L82-O82)+(L83-O83)+(L84-O84)+(L85-O85)+(L86-O86)+(L87-O87))/((B76+E87)/2)</f>
        <v>0.5088566827697263</v>
      </c>
      <c r="L87">
        <v>8.5</v>
      </c>
    </row>
    <row r="88" spans="1:12" ht="12">
      <c r="A88" s="2">
        <v>44044</v>
      </c>
      <c r="B88">
        <v>160</v>
      </c>
      <c r="C88">
        <v>0.5</v>
      </c>
      <c r="D88">
        <v>5.5</v>
      </c>
      <c r="E88">
        <f t="shared" si="8"/>
        <v>155</v>
      </c>
      <c r="F88" s="5">
        <f t="shared" si="9"/>
        <v>-5</v>
      </c>
      <c r="G88" s="3">
        <f t="shared" si="10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1"/>
        <v>0.5531914893617021</v>
      </c>
      <c r="K88" s="3">
        <f>((L77-O77)+(L78-O78)+(L79-O79)+(L80-O80)+(L81-O81)+(L82-O82)+(L83-O83)+(L84-O84)+(L85-O85)+(L86-O86)+(L87-O87)+(L88-O88))/((B77+E88)/2)</f>
        <v>0.5204582651391162</v>
      </c>
      <c r="L88">
        <v>5.5</v>
      </c>
    </row>
    <row r="89" spans="1:12" ht="12">
      <c r="A89" s="2">
        <v>44075</v>
      </c>
      <c r="B89">
        <v>155</v>
      </c>
      <c r="C89">
        <v>11</v>
      </c>
      <c r="D89">
        <v>3</v>
      </c>
      <c r="E89">
        <f t="shared" si="8"/>
        <v>163</v>
      </c>
      <c r="F89" s="5">
        <f t="shared" si="9"/>
        <v>8</v>
      </c>
      <c r="G89" s="3">
        <f t="shared" si="10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1"/>
        <v>0.5024</v>
      </c>
      <c r="K89" s="3">
        <f>((L78-O78)+(L79-O79)+(L80-O80)+(L81-O81)+(L82-O82)+(L83-O83)+(L84-O84)+(L85-O85)+(L86-O86)+(L87-O87)+(L88-O88)+(L89-O89))/((B78+E89)/2)</f>
        <v>0.4704</v>
      </c>
      <c r="L89">
        <v>3</v>
      </c>
    </row>
    <row r="90" spans="1:12" ht="12">
      <c r="A90" s="2">
        <v>44105</v>
      </c>
      <c r="B90">
        <v>163</v>
      </c>
      <c r="C90">
        <v>3</v>
      </c>
      <c r="D90">
        <v>5.5</v>
      </c>
      <c r="E90">
        <f t="shared" si="8"/>
        <v>160.5</v>
      </c>
      <c r="F90" s="5">
        <f t="shared" si="9"/>
        <v>-2.5</v>
      </c>
      <c r="G90" s="3">
        <f t="shared" si="10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1"/>
        <v>0.4984423676012461</v>
      </c>
      <c r="K90" s="3">
        <f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">
      <c r="A91" s="2">
        <v>44136</v>
      </c>
      <c r="B91">
        <v>160.5</v>
      </c>
      <c r="C91">
        <v>7</v>
      </c>
      <c r="D91">
        <v>7</v>
      </c>
      <c r="E91">
        <f t="shared" si="8"/>
        <v>160.5</v>
      </c>
      <c r="F91" s="5">
        <f t="shared" si="9"/>
        <v>0</v>
      </c>
      <c r="G91" s="3">
        <f t="shared" si="10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1"/>
        <v>0.5015673981191222</v>
      </c>
      <c r="K91" s="3">
        <f>((L80-O80)+(L81-O81)+(L82-O82)+(L83-O83)+(L84-O84)+(L85-O85)+(L86-O86)+(L87-O87)+(L88-O88)+(L89-O89)+(L90-O90)+(L91-O91))/((B80+E91)/2)</f>
        <v>0.47648902821316613</v>
      </c>
      <c r="L91">
        <v>7</v>
      </c>
    </row>
    <row r="92" spans="1:12" ht="12">
      <c r="A92" s="2">
        <v>44166</v>
      </c>
      <c r="B92">
        <v>160.5</v>
      </c>
      <c r="C92">
        <v>11</v>
      </c>
      <c r="D92">
        <v>7.5</v>
      </c>
      <c r="E92">
        <f t="shared" si="8"/>
        <v>164</v>
      </c>
      <c r="F92" s="5">
        <f t="shared" si="9"/>
        <v>3.5</v>
      </c>
      <c r="G92" s="3">
        <f t="shared" si="10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1"/>
        <v>0.4751552795031056</v>
      </c>
      <c r="K92" s="3">
        <f>((L81-O81)+(L82-O82)+(L83-O83)+(L84-O84)+(L85-O85)+(L86-O86)+(L87-O87)+(L88-O88)+(L89-O89)+(L90-O90)+(L91-O91)+(L92-O92))/((B81+E92)/2)</f>
        <v>0.45652173913043476</v>
      </c>
      <c r="L92">
        <v>7.5</v>
      </c>
    </row>
    <row r="93" spans="1:12" ht="12">
      <c r="A93" s="2">
        <v>44197</v>
      </c>
      <c r="B93">
        <v>164</v>
      </c>
      <c r="C93">
        <v>5.5</v>
      </c>
      <c r="D93">
        <v>11.5</v>
      </c>
      <c r="E93">
        <f t="shared" si="8"/>
        <v>158</v>
      </c>
      <c r="F93" s="5">
        <f t="shared" si="9"/>
        <v>-6</v>
      </c>
      <c r="G93" s="3">
        <f t="shared" si="10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1"/>
        <v>0.5206349206349207</v>
      </c>
      <c r="K93" s="3">
        <f>((L82-O82)+(L83-O83)+(L84-O84)+(L85-O85)+(L86-O86)+(L87-O87)+(L88-O88)+(L89-O89)+(L90-O90)+(L91-O91)+(L92-O92)+(L93-O93))/((B82+E93)/2)</f>
        <v>0.5015873015873016</v>
      </c>
      <c r="L93">
        <v>11.5</v>
      </c>
    </row>
    <row r="94" spans="1:13" ht="12">
      <c r="A94" s="2">
        <v>44228</v>
      </c>
      <c r="B94">
        <v>158</v>
      </c>
      <c r="C94">
        <v>5</v>
      </c>
      <c r="D94">
        <v>12</v>
      </c>
      <c r="E94">
        <f t="shared" si="8"/>
        <v>151</v>
      </c>
      <c r="F94" s="5">
        <f t="shared" si="9"/>
        <v>-7</v>
      </c>
      <c r="G94" s="3">
        <f t="shared" si="10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1"/>
        <v>0.5751633986928104</v>
      </c>
      <c r="K94" s="3">
        <f>((L83-O83)+(L84-O84)+(L85-O85)+(L86-O86)+(L87-O87)+(L88-O88)+(L89-O89)+(L90-O90)+(L91-O91)+(L92-O92)+(L93-O93)+(L94-O94))/((B83+E94)/2)</f>
        <v>0.5490196078431373</v>
      </c>
      <c r="L94">
        <v>10</v>
      </c>
      <c r="M94">
        <v>2</v>
      </c>
    </row>
    <row r="95" spans="1:12" ht="12">
      <c r="A95" s="2">
        <v>44256</v>
      </c>
      <c r="B95">
        <v>151</v>
      </c>
      <c r="C95">
        <v>11</v>
      </c>
      <c r="D95">
        <v>6.5</v>
      </c>
      <c r="E95">
        <f t="shared" si="8"/>
        <v>155.5</v>
      </c>
      <c r="F95" s="5">
        <f t="shared" si="9"/>
        <v>4.5</v>
      </c>
      <c r="G95" s="3">
        <f t="shared" si="10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1"/>
        <v>0.5201938610662359</v>
      </c>
      <c r="K95" s="3">
        <f>((L84-O84)+(L85-O85)+(L86-O86)+(L87-O87)+(L88-O88)+(L89-O89)+(L90-O90)+(L91-O91)+(L92-O92)+(L93-O93)+(L94-O94)+(L95-O95))/((B84+E95)/2)</f>
        <v>0.5008077544426495</v>
      </c>
      <c r="L95">
        <v>6.5</v>
      </c>
    </row>
    <row r="96" spans="1:13" ht="12">
      <c r="A96" s="2">
        <v>44287</v>
      </c>
      <c r="B96">
        <v>155.5</v>
      </c>
      <c r="C96">
        <v>5</v>
      </c>
      <c r="D96">
        <v>11</v>
      </c>
      <c r="E96">
        <f t="shared" si="8"/>
        <v>149.5</v>
      </c>
      <c r="F96" s="5">
        <f t="shared" si="9"/>
        <v>-6</v>
      </c>
      <c r="G96" s="3">
        <f t="shared" si="10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1"/>
        <v>0.5764895330112721</v>
      </c>
      <c r="K96" s="3">
        <f>((L85-O85)+(L86-O86)+(L87-O87)+(L88-O88)+(L89-O89)+(L90-O90)+(L91-O91)+(L92-O92)+(L93-O93)+(L94-O94)+(L95-O95)+(L96-O96))/((B85+E96)/2)</f>
        <v>0.5442834138486312</v>
      </c>
      <c r="L96">
        <v>9</v>
      </c>
      <c r="M96">
        <v>2</v>
      </c>
    </row>
    <row r="97" spans="1:12" ht="12">
      <c r="A97" s="2">
        <v>44317</v>
      </c>
      <c r="B97">
        <v>149.5</v>
      </c>
      <c r="C97">
        <v>14</v>
      </c>
      <c r="D97">
        <v>5</v>
      </c>
      <c r="E97">
        <f t="shared" si="8"/>
        <v>158.5</v>
      </c>
      <c r="F97" s="5">
        <f t="shared" si="9"/>
        <v>9</v>
      </c>
      <c r="G97" s="3">
        <f t="shared" si="10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1"/>
        <v>0.5505443234836703</v>
      </c>
      <c r="K97" s="3">
        <f>((L86-O86)+(L87-O87)+(L88-O88)+(L89-O89)+(L90-O90)+(L91-O91)+(L92-O92)+(L93-O93)+(L94-O94)+(L95-O95)+(L96-O96)+(L97-O97))/((B86+E97)/2)</f>
        <v>0.5194401244167963</v>
      </c>
      <c r="L97">
        <v>5</v>
      </c>
    </row>
    <row r="98" spans="1:13" ht="12">
      <c r="A98" s="2">
        <v>44348</v>
      </c>
      <c r="B98">
        <v>158.5</v>
      </c>
      <c r="C98">
        <v>4.5</v>
      </c>
      <c r="D98">
        <v>5</v>
      </c>
      <c r="E98">
        <f t="shared" si="8"/>
        <v>158</v>
      </c>
      <c r="F98" s="5">
        <f t="shared" si="9"/>
        <v>-0.5</v>
      </c>
      <c r="G98" s="3">
        <f t="shared" si="10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1"/>
        <v>0.5474339035769828</v>
      </c>
      <c r="K98" s="3">
        <f>((L87-O87)+(L88-O88)+(L89-O89)+(L90-O90)+(L91-O91)+(L92-O92)+(L93-O93)+(L94-O94)+(L95-O95)+(L96-O96)+(L97-O97)+(L98-O98))/((B87+E98)/2)</f>
        <v>0.5101088646967341</v>
      </c>
      <c r="L98">
        <v>3</v>
      </c>
      <c r="M98">
        <v>2</v>
      </c>
    </row>
    <row r="99" spans="1:12" ht="12">
      <c r="A99" s="2">
        <v>44378</v>
      </c>
      <c r="B99">
        <v>158</v>
      </c>
      <c r="C99">
        <v>6</v>
      </c>
      <c r="D99">
        <v>12</v>
      </c>
      <c r="E99">
        <f aca="true" t="shared" si="12" ref="E99:E110">B99+C99-D99</f>
        <v>152</v>
      </c>
      <c r="F99" s="5">
        <f aca="true" t="shared" si="13" ref="F99:F110">C99-D99</f>
        <v>-6</v>
      </c>
      <c r="G99" s="3">
        <f aca="true" t="shared" si="14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1"/>
        <v>0.5865384615384616</v>
      </c>
      <c r="K99" s="3">
        <f>((L88-O88)+(L89-O89)+(L90-O90)+(L91-O91)+(L92-O92)+(L93-O93)+(L94-O94)+(L95-O95)+(L96-O96)+(L97-O97)+(L98-O98)+(L99-O99))/((B88+E99)/2)</f>
        <v>0.5480769230769231</v>
      </c>
      <c r="L99">
        <v>12</v>
      </c>
    </row>
    <row r="100" spans="1:12" ht="12">
      <c r="A100" s="2">
        <v>44409</v>
      </c>
      <c r="B100">
        <v>152</v>
      </c>
      <c r="C100">
        <v>6</v>
      </c>
      <c r="D100">
        <v>7</v>
      </c>
      <c r="E100">
        <f t="shared" si="12"/>
        <v>151</v>
      </c>
      <c r="F100" s="5">
        <f t="shared" si="13"/>
        <v>-1</v>
      </c>
      <c r="G100" s="3">
        <f t="shared" si="14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1"/>
        <v>0.6078431372549019</v>
      </c>
      <c r="K100" s="3">
        <f>((L89-O89)+(L90-O90)+(L91-O91)+(L92-O92)+(L93-O93)+(L94-O94)+(L95-O95)+(L96-O96)+(L97-O97)+(L98-O98)+(L99-O99)+(L100-O100))/((B89+E100)/2)</f>
        <v>0.5686274509803921</v>
      </c>
      <c r="L100">
        <v>7</v>
      </c>
    </row>
    <row r="101" spans="1:12" ht="12">
      <c r="A101" s="2">
        <v>44440</v>
      </c>
      <c r="B101">
        <v>151</v>
      </c>
      <c r="C101">
        <v>5</v>
      </c>
      <c r="D101">
        <v>10</v>
      </c>
      <c r="E101">
        <f t="shared" si="12"/>
        <v>146</v>
      </c>
      <c r="F101" s="5">
        <f t="shared" si="13"/>
        <v>-5</v>
      </c>
      <c r="G101" s="3">
        <f t="shared" si="14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1"/>
        <v>0.6472491909385113</v>
      </c>
      <c r="K101" s="3">
        <f>((L90-O90)+(L91-O91)+(L92-O92)+(L93-O93)+(L94-O94)+(L95-O95)+(L96-O96)+(L97-O97)+(L98-O98)+(L99-O99)+(L100-O100)+(L101-O101))/((B90+E101)/2)</f>
        <v>0.6084142394822006</v>
      </c>
      <c r="L101">
        <v>10</v>
      </c>
    </row>
    <row r="102" spans="1:13" ht="12">
      <c r="A102" s="2">
        <v>44470</v>
      </c>
      <c r="B102">
        <v>146</v>
      </c>
      <c r="C102">
        <v>8</v>
      </c>
      <c r="D102">
        <v>13</v>
      </c>
      <c r="E102">
        <f t="shared" si="12"/>
        <v>141</v>
      </c>
      <c r="F102" s="5">
        <f t="shared" si="13"/>
        <v>-5</v>
      </c>
      <c r="G102" s="3">
        <f t="shared" si="14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1"/>
        <v>0.7131011608623549</v>
      </c>
      <c r="K102" s="3">
        <f>((L91-O91)+(L92-O92)+(L93-O93)+(L94-O94)+(L95-O95)+(L96-O96)+(L97-O97)+(L98-O98)+(L99-O99)+(L100-O100)+(L101-O101)+(L102-O102))/((B91+E102)/2)</f>
        <v>0.6600331674958541</v>
      </c>
      <c r="L102">
        <v>11</v>
      </c>
      <c r="M102">
        <v>2</v>
      </c>
    </row>
    <row r="103" spans="1:12" ht="12">
      <c r="A103" s="2">
        <v>44501</v>
      </c>
      <c r="B103">
        <v>141</v>
      </c>
      <c r="C103">
        <v>3.5</v>
      </c>
      <c r="D103">
        <v>12</v>
      </c>
      <c r="E103">
        <f t="shared" si="12"/>
        <v>132.5</v>
      </c>
      <c r="F103" s="5">
        <f t="shared" si="13"/>
        <v>-8.5</v>
      </c>
      <c r="G103" s="3">
        <f t="shared" si="14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1"/>
        <v>0.7679180887372014</v>
      </c>
      <c r="K103" s="3">
        <f>((L92-O92)+(L93-O93)+(L94-O94)+(L95-O95)+(L96-O96)+(L97-O97)+(L98-O98)+(L99-O99)+(L100-O100)+(L101-O101)+(L102-O102)+(L103-O103))/((B92+E103)/2)</f>
        <v>0.7133105802047781</v>
      </c>
      <c r="L103">
        <v>12</v>
      </c>
    </row>
    <row r="104" spans="1:12" ht="12">
      <c r="A104" s="2">
        <v>44531</v>
      </c>
      <c r="B104">
        <v>132.5</v>
      </c>
      <c r="C104">
        <v>10</v>
      </c>
      <c r="D104">
        <v>12</v>
      </c>
      <c r="E104">
        <f t="shared" si="12"/>
        <v>130.5</v>
      </c>
      <c r="F104" s="5">
        <f t="shared" si="13"/>
        <v>-2</v>
      </c>
      <c r="G104" s="3">
        <f t="shared" si="14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1"/>
        <v>0.7945670628183361</v>
      </c>
      <c r="K104" s="3">
        <f>((L93-O93)+(L94-O94)+(L95-O95)+(L96-O96)+(L97-O97)+(L98-O98)+(L99-O99)+(L100-O100)+(L101-O101)+(L102-O102)+(L103-O103)+(L104-O104))/((B93+E104)/2)</f>
        <v>0.7402376910016978</v>
      </c>
      <c r="L104">
        <v>12</v>
      </c>
    </row>
    <row r="105" spans="1:12" ht="12">
      <c r="A105" s="2">
        <v>44562</v>
      </c>
      <c r="B105">
        <v>130.5</v>
      </c>
      <c r="C105">
        <v>9</v>
      </c>
      <c r="D105">
        <v>8</v>
      </c>
      <c r="E105">
        <f t="shared" si="12"/>
        <v>131.5</v>
      </c>
      <c r="F105" s="5">
        <f t="shared" si="13"/>
        <v>1</v>
      </c>
      <c r="G105" s="3">
        <f t="shared" si="14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1"/>
        <v>0.7841105354058722</v>
      </c>
      <c r="K105" s="3">
        <f>((L94-O94)+(L95-O95)+(L96-O96)+(L97-O97)+(L98-O98)+(L99-O99)+(L100-O100)+(L101-O101)+(L102-O102)+(L103-O103)+(L104-O104)+(L105-O105))/((B94+E105)/2)</f>
        <v>0.7288428324697754</v>
      </c>
      <c r="L105">
        <v>8</v>
      </c>
    </row>
    <row r="106" spans="1:12" ht="12">
      <c r="A106" s="2">
        <v>44593</v>
      </c>
      <c r="B106">
        <v>131.5</v>
      </c>
      <c r="C106">
        <v>4</v>
      </c>
      <c r="D106">
        <v>12</v>
      </c>
      <c r="E106">
        <f t="shared" si="12"/>
        <v>123.5</v>
      </c>
      <c r="F106" s="5">
        <f t="shared" si="13"/>
        <v>-8</v>
      </c>
      <c r="G106" s="3">
        <f t="shared" si="14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1"/>
        <v>0.8269581056466302</v>
      </c>
      <c r="K106" s="3">
        <f>((L95-O95)+(L96-O96)+(L97-O97)+(L98-O98)+(L99-O99)+(L100-O100)+(L101-O101)+(L102-O102)+(L103-O103)+(L104-O104)+(L105-O105)+(L106-O106))/((B95+E106)/2)</f>
        <v>0.7832422586520947</v>
      </c>
      <c r="L106">
        <v>12</v>
      </c>
    </row>
    <row r="107" spans="1:13" ht="12">
      <c r="A107" s="2">
        <v>44621</v>
      </c>
      <c r="B107">
        <v>123.5</v>
      </c>
      <c r="C107">
        <v>4</v>
      </c>
      <c r="D107">
        <v>7</v>
      </c>
      <c r="E107">
        <f t="shared" si="12"/>
        <v>120.5</v>
      </c>
      <c r="F107" s="5">
        <f t="shared" si="13"/>
        <v>-3</v>
      </c>
      <c r="G107" s="3">
        <f t="shared" si="14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1"/>
        <v>0.8260869565217391</v>
      </c>
      <c r="K107" s="3">
        <f>((L96-O96)+(L97-O97)+(L98-O98)+(L99-O99)+(L100-O100)+(L101-O101)+(L102-O102)+(L103-O103)+(L104-O104)+(L105-O105)+(L106-O106)+(L107-O107))/((B96+E107)/2)</f>
        <v>0.7753623188405797</v>
      </c>
      <c r="L107">
        <v>6</v>
      </c>
      <c r="M107">
        <v>1</v>
      </c>
    </row>
    <row r="108" spans="1:12" ht="12">
      <c r="A108" s="2">
        <v>44652</v>
      </c>
      <c r="B108">
        <v>120.5</v>
      </c>
      <c r="C108">
        <v>13</v>
      </c>
      <c r="D108">
        <v>8</v>
      </c>
      <c r="E108">
        <f t="shared" si="12"/>
        <v>125.5</v>
      </c>
      <c r="F108" s="5">
        <f t="shared" si="13"/>
        <v>5</v>
      </c>
      <c r="G108" s="3">
        <f t="shared" si="14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1"/>
        <v>0.8072727272727273</v>
      </c>
      <c r="K108" s="3">
        <f>((L97-O97)+(L98-O98)+(L99-O99)+(L100-O100)+(L101-O101)+(L102-O102)+(L103-O103)+(L104-O104)+(L105-O105)+(L106-O106)+(L107-O107)+(L108-O108))/((B97+E108)/2)</f>
        <v>0.7709090909090909</v>
      </c>
      <c r="L108">
        <v>8</v>
      </c>
    </row>
    <row r="109" spans="1:13" ht="12">
      <c r="A109" s="2">
        <v>44682</v>
      </c>
      <c r="B109">
        <v>125.5</v>
      </c>
      <c r="C109">
        <v>16</v>
      </c>
      <c r="D109">
        <v>17</v>
      </c>
      <c r="E109">
        <f t="shared" si="12"/>
        <v>124.5</v>
      </c>
      <c r="F109" s="5">
        <f t="shared" si="13"/>
        <v>-1</v>
      </c>
      <c r="G109" s="3">
        <f t="shared" si="14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1"/>
        <v>0.8692579505300353</v>
      </c>
      <c r="K109" s="3">
        <f>((L98-O98)+(L99-O99)+(L100-O100)+(L101-O101)+(L102-O102)+(L103-O103)+(L104-O104)+(L105-O105)+(L106-O106)+(L107-O107)+(L108-O108)+(L109-O109))/((B98+E109)/2)</f>
        <v>0.8268551236749117</v>
      </c>
      <c r="L109">
        <v>16</v>
      </c>
      <c r="M109">
        <v>1</v>
      </c>
    </row>
    <row r="110" spans="1:13" ht="12">
      <c r="A110" s="2">
        <v>44713</v>
      </c>
      <c r="B110">
        <v>124.5</v>
      </c>
      <c r="C110">
        <v>26</v>
      </c>
      <c r="D110">
        <v>7</v>
      </c>
      <c r="E110">
        <f t="shared" si="12"/>
        <v>143.5</v>
      </c>
      <c r="F110" s="5">
        <f t="shared" si="13"/>
        <v>19</v>
      </c>
      <c r="G110" s="3">
        <f t="shared" si="14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1"/>
        <v>0.8291873963515755</v>
      </c>
      <c r="K110" s="3">
        <f>((L99-O99)+(L100-O100)+(L101-O101)+(L102-O102)+(L103-O103)+(L104-O104)+(L105-O105)+(L106-O106)+(L107-O107)+(L108-O108)+(L109-O109)+(L110-O110))/((B99+E110)/2)</f>
        <v>0.7960199004975125</v>
      </c>
      <c r="L110">
        <v>6</v>
      </c>
      <c r="M110">
        <v>1</v>
      </c>
    </row>
    <row r="111" spans="1:13" ht="12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5" ref="E111:E116">B111+C111-D111</f>
        <v>150.5</v>
      </c>
      <c r="F111" s="11">
        <f aca="true" t="shared" si="16" ref="F111:F116">C111-D111</f>
        <v>6</v>
      </c>
      <c r="G111" s="15">
        <f aca="true" t="shared" si="17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18" ref="J111:J116"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</row>
    <row r="112" spans="1:13" ht="12">
      <c r="A112" s="2">
        <v>44774</v>
      </c>
      <c r="B112">
        <v>150.5</v>
      </c>
      <c r="C112">
        <v>11</v>
      </c>
      <c r="D112">
        <v>5</v>
      </c>
      <c r="E112" s="16">
        <f t="shared" si="15"/>
        <v>156.5</v>
      </c>
      <c r="F112" s="17">
        <f t="shared" si="16"/>
        <v>6</v>
      </c>
      <c r="G112" s="18">
        <f t="shared" si="17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18"/>
        <v>0.7739837398373983</v>
      </c>
      <c r="K112" s="18">
        <f>((L101-O101)+(L102-O102)+(L103-O103)+(L104-O104)+(L105-O105)+(L106-O106)+(L107-O107)+(L108-O108)+(L109-O109)+(L110-O110)+(L111-O111)+(L112-O112))/((B101+E112)/2)</f>
        <v>0.734959349593496</v>
      </c>
      <c r="L112">
        <v>4</v>
      </c>
      <c r="M112">
        <v>1</v>
      </c>
    </row>
    <row r="113" spans="1:12" ht="12">
      <c r="A113" s="2">
        <v>44805</v>
      </c>
      <c r="B113">
        <v>156.5</v>
      </c>
      <c r="C113">
        <v>10</v>
      </c>
      <c r="D113">
        <v>3</v>
      </c>
      <c r="E113" s="16">
        <f t="shared" si="15"/>
        <v>163.5</v>
      </c>
      <c r="F113" s="17">
        <f t="shared" si="16"/>
        <v>7</v>
      </c>
      <c r="G113" s="18">
        <f t="shared" si="17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18"/>
        <v>0.7237479806138933</v>
      </c>
      <c r="K113" s="18">
        <f>((L102-O102)+(L103-O103)+(L104-O104)+(L105-O105)+(L106-O106)+(L107-O107)+(L108-O108)+(L109-O109)+(L110-O110)+(L111-O111)+(L112-O112)+(L113-O113))/((B102+E113)/2)</f>
        <v>0.6849757673667205</v>
      </c>
      <c r="L113">
        <v>3</v>
      </c>
    </row>
    <row r="114" spans="1:13" ht="12">
      <c r="A114" s="2">
        <v>44835</v>
      </c>
      <c r="B114">
        <v>163.5</v>
      </c>
      <c r="C114">
        <v>6</v>
      </c>
      <c r="D114">
        <v>8</v>
      </c>
      <c r="E114" s="16">
        <f t="shared" si="15"/>
        <v>161.5</v>
      </c>
      <c r="F114" s="17">
        <f t="shared" si="16"/>
        <v>-2</v>
      </c>
      <c r="G114" s="18">
        <f t="shared" si="17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18"/>
        <v>0.7074380165289256</v>
      </c>
      <c r="K114" s="18">
        <f>((L103-O103)+(L104-O104)+(L105-O105)+(L106-O106)+(L107-O107)+(L108-O108)+(L109-O109)+(L110-O110)+(L111-O111)+(L112-O112)+(L113-O113)+(L114-O114))/((B103+E114)/2)</f>
        <v>0.6743801652892562</v>
      </c>
      <c r="L114">
        <v>7</v>
      </c>
      <c r="M114">
        <v>1</v>
      </c>
    </row>
    <row r="115" spans="1:13" ht="12">
      <c r="A115" s="2">
        <v>44866</v>
      </c>
      <c r="B115">
        <v>161.5</v>
      </c>
      <c r="C115">
        <v>5</v>
      </c>
      <c r="D115">
        <v>9</v>
      </c>
      <c r="E115" s="16">
        <f t="shared" si="15"/>
        <v>157.5</v>
      </c>
      <c r="F115" s="17">
        <f t="shared" si="16"/>
        <v>-4</v>
      </c>
      <c r="G115" s="18">
        <f t="shared" si="17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18"/>
        <v>0.7172413793103448</v>
      </c>
      <c r="K115" s="18">
        <f>((L104-O104)+(L105-O105)+(L106-O106)+(L107-O107)+(L108-O108)+(L109-O109)+(L110-O110)+(L111-O111)+(L112-O112)+(L113-O113)+(L114-O114)+(L115-O115))/((B104+E115)/2)</f>
        <v>0.6689655172413793</v>
      </c>
      <c r="L115">
        <v>7</v>
      </c>
      <c r="M115">
        <v>2</v>
      </c>
    </row>
    <row r="116" spans="1:12" ht="12">
      <c r="A116" s="2">
        <v>44896</v>
      </c>
      <c r="B116">
        <v>157.5</v>
      </c>
      <c r="C116">
        <v>6</v>
      </c>
      <c r="D116">
        <v>7</v>
      </c>
      <c r="E116" s="16">
        <f t="shared" si="15"/>
        <v>156.5</v>
      </c>
      <c r="F116" s="17">
        <f t="shared" si="16"/>
        <v>-1</v>
      </c>
      <c r="G116" s="18">
        <f t="shared" si="17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18"/>
        <v>0.6898954703832753</v>
      </c>
      <c r="K116" s="18">
        <f>((L105-O105)+(L106-O106)+(L107-O107)+(L108-O108)+(L109-O109)+(L110-O110)+(L111-O111)+(L112-O112)+(L113-O113)+(L114-O114)+(L115-O115)+(L116-O116))/((B105+E116)/2)</f>
        <v>0.6411149825783972</v>
      </c>
      <c r="L116">
        <v>7</v>
      </c>
    </row>
    <row r="117" spans="1:12" ht="12">
      <c r="A117" s="2">
        <v>44927</v>
      </c>
      <c r="B117">
        <v>156.5</v>
      </c>
      <c r="C117">
        <v>12</v>
      </c>
      <c r="D117">
        <v>9</v>
      </c>
      <c r="E117" s="16">
        <f aca="true" t="shared" si="19" ref="E117:E122">B117+C117-D117</f>
        <v>159.5</v>
      </c>
      <c r="F117" s="17">
        <f aca="true" t="shared" si="20" ref="F117:F122">C117-D117</f>
        <v>3</v>
      </c>
      <c r="G117" s="18">
        <f aca="true" t="shared" si="21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2" ref="J117:J122"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">
      <c r="A118" s="2">
        <v>44958</v>
      </c>
      <c r="B118">
        <v>159.5</v>
      </c>
      <c r="C118">
        <v>4</v>
      </c>
      <c r="D118">
        <v>12</v>
      </c>
      <c r="E118" s="16">
        <f t="shared" si="19"/>
        <v>151.5</v>
      </c>
      <c r="F118" s="17">
        <f t="shared" si="20"/>
        <v>-8</v>
      </c>
      <c r="G118" s="18">
        <f t="shared" si="21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2"/>
        <v>0.7272727272727273</v>
      </c>
      <c r="K118" s="18">
        <f>((L107-O107)+(L108-O108)+(L109-O109)+(L110-O110)+(L111-O111)+(L112-O112)+(L113-O113)+(L114-O114)+(L115-O115)+(L116-O116)+(L117-O117)+(L118-O118))/((B107+E118)/2)</f>
        <v>0.6763636363636364</v>
      </c>
      <c r="L118">
        <v>12</v>
      </c>
    </row>
    <row r="119" spans="1:13" ht="12">
      <c r="A119" s="2">
        <v>44986</v>
      </c>
      <c r="B119">
        <v>151.5</v>
      </c>
      <c r="C119">
        <v>7</v>
      </c>
      <c r="D119">
        <v>10</v>
      </c>
      <c r="E119" s="16">
        <f t="shared" si="19"/>
        <v>148.5</v>
      </c>
      <c r="F119" s="17">
        <f t="shared" si="20"/>
        <v>-3</v>
      </c>
      <c r="G119" s="18">
        <f t="shared" si="21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2"/>
        <v>0.7657992565055762</v>
      </c>
      <c r="K119" s="18">
        <f>((L108-O108)+(L109-O109)+(L110-O110)+(L111-O111)+(L112-O112)+(L113-O113)+(L114-O114)+(L115-O115)+(L116-O116)+(L117-O117)+(L118-O118)+(L119-O119))/((B108+E119)/2)</f>
        <v>0.7063197026022305</v>
      </c>
      <c r="L119">
        <v>8</v>
      </c>
      <c r="M119">
        <v>2</v>
      </c>
    </row>
    <row r="120" spans="1:13" ht="12">
      <c r="A120" s="2">
        <v>45017</v>
      </c>
      <c r="B120">
        <v>148.5</v>
      </c>
      <c r="C120">
        <v>5</v>
      </c>
      <c r="D120">
        <v>7</v>
      </c>
      <c r="E120" s="16">
        <f t="shared" si="19"/>
        <v>146.5</v>
      </c>
      <c r="F120" s="17">
        <f t="shared" si="20"/>
        <v>-2</v>
      </c>
      <c r="G120" s="18">
        <f t="shared" si="21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2"/>
        <v>0.75</v>
      </c>
      <c r="K120" s="18">
        <f>((L109-O109)+(L110-O110)+(L111-O111)+(L112-O112)+(L113-O113)+(L114-O114)+(L115-O115)+(L116-O116)+(L117-O117)+(L118-O118)+(L119-O119)+(L120-O120))/((B109+E120)/2)</f>
        <v>0.6838235294117647</v>
      </c>
      <c r="L120">
        <v>6</v>
      </c>
      <c r="M120">
        <v>1</v>
      </c>
    </row>
    <row r="121" spans="1:13" ht="12">
      <c r="A121" s="2">
        <v>45047</v>
      </c>
      <c r="B121">
        <v>146.5</v>
      </c>
      <c r="C121">
        <v>16</v>
      </c>
      <c r="D121">
        <v>17</v>
      </c>
      <c r="E121" s="16">
        <f t="shared" si="19"/>
        <v>145.5</v>
      </c>
      <c r="F121" s="17">
        <f t="shared" si="20"/>
        <v>-1</v>
      </c>
      <c r="G121" s="18">
        <f t="shared" si="21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2"/>
        <v>0.7555555555555555</v>
      </c>
      <c r="K121" s="18">
        <f>((L110-O110)+(L111-O111)+(L112-O112)+(L113-O113)+(L114-O114)+(L115-O115)+(L116-O116)+(L117-O117)+(L118-O118)+(L119-O119)+(L120-O120)+(L121-O121))/((B110+E121)/2)</f>
        <v>0.6888888888888889</v>
      </c>
      <c r="L121">
        <v>16</v>
      </c>
      <c r="M121">
        <v>1</v>
      </c>
    </row>
    <row r="122" spans="1:13" ht="12">
      <c r="A122" s="2">
        <v>45078</v>
      </c>
      <c r="B122">
        <v>145.5</v>
      </c>
      <c r="C122">
        <v>7</v>
      </c>
      <c r="D122">
        <v>4</v>
      </c>
      <c r="E122" s="16">
        <f t="shared" si="19"/>
        <v>148.5</v>
      </c>
      <c r="F122" s="17">
        <f t="shared" si="20"/>
        <v>3</v>
      </c>
      <c r="G122" s="18">
        <f t="shared" si="21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2"/>
        <v>0.6757679180887372</v>
      </c>
      <c r="K122" s="18">
        <f>((L111-O111)+(L112-O112)+(L113-O113)+(L114-O114)+(L115-O115)+(L116-O116)+(L117-O117)+(L118-O118)+(L119-O119)+(L120-O120)+(L121-O121)+(L122-O122))/((B111+E122)/2)</f>
        <v>0.6143344709897611</v>
      </c>
      <c r="L122">
        <v>3</v>
      </c>
      <c r="M122">
        <v>1</v>
      </c>
    </row>
    <row r="123" spans="1:13" ht="12">
      <c r="A123" s="2">
        <v>45108</v>
      </c>
      <c r="B123">
        <v>148.5</v>
      </c>
      <c r="C123">
        <v>11</v>
      </c>
      <c r="D123">
        <v>4</v>
      </c>
      <c r="E123" s="16">
        <f>B123+C123-D123</f>
        <v>155.5</v>
      </c>
      <c r="F123" s="17">
        <f>C123-D123</f>
        <v>7</v>
      </c>
      <c r="G123" s="18">
        <f>D123/((B123+E123)/2)</f>
        <v>0.02631578947368421</v>
      </c>
      <c r="H123" s="18">
        <f>(D117+D118+D119+D120+D121+D122+D123)/(($B$117+E123)/2)</f>
        <v>0.40384615384615385</v>
      </c>
      <c r="I123" s="18">
        <f>(D123)/(($B$123+E123)/2)</f>
        <v>0.02631578947368421</v>
      </c>
      <c r="J123" s="18">
        <f>(D112+D113+D114+D115+D116+D117+D118+D119+D120+D121+D122+D123)/((B112+E123)/2)</f>
        <v>0.6209150326797386</v>
      </c>
      <c r="K123" s="18">
        <f>((L112-O112)+(L113-O113)+(L114-O114)+(L115-O115)+(L116-O116)+(L117-O117)+(L118-O118)+(L119-O119)+(L120-O120)+(L121-O121)+(L122-O122)+(L123-O123))/((B112+E123)/2)</f>
        <v>0.5490196078431373</v>
      </c>
      <c r="L123">
        <v>2</v>
      </c>
      <c r="M123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2">
      <selection activeCell="P10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</row>
    <row r="119" spans="1:12" ht="12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</row>
    <row r="120" spans="1:13" ht="12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</row>
    <row r="121" spans="1:13" ht="12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</row>
    <row r="122" spans="1:13" ht="12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</row>
    <row r="123" spans="1:13" ht="12">
      <c r="A123" s="2">
        <v>45108</v>
      </c>
      <c r="B123">
        <v>44</v>
      </c>
      <c r="C123">
        <v>3</v>
      </c>
      <c r="D123">
        <v>2</v>
      </c>
      <c r="E123">
        <f>B123+C123-D123</f>
        <v>45</v>
      </c>
      <c r="F123" s="5">
        <f>C123-D123</f>
        <v>1</v>
      </c>
      <c r="G123" s="3">
        <f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>(D112+D113+D114+D115+D116+D117+D118+D119+D120+D121+D122+D123)/((B112+E123)/2)</f>
        <v>0.7252747252747253</v>
      </c>
      <c r="K123" s="3">
        <f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3">
      <selection activeCell="P103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</row>
    <row r="119" spans="1:12" ht="12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">
      <c r="A123" s="2">
        <v>45108</v>
      </c>
      <c r="B123">
        <v>11</v>
      </c>
      <c r="C123">
        <v>0</v>
      </c>
      <c r="D123">
        <v>0</v>
      </c>
      <c r="E123">
        <f>B123+C123-D123</f>
        <v>11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>(D112+D113+D114+D115+D116+D117+D118+D119+D120+D121+D122+D123)/((B112+E123)/2)</f>
        <v>0.36363636363636365</v>
      </c>
      <c r="K123" s="3">
        <f>((L112-O112)+(L113-O113)+(L114-O114)+(L115-O115)+(L116-O116)+(L117-O117)+(L118-O118)+(L119-O119)+(L120-O120)+(L121-O121)+(L122-O122)+(L123-O123))/((B112+E123)/2)</f>
        <v>0.36363636363636365</v>
      </c>
      <c r="L12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9">
      <selection activeCell="A136" sqref="A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2.7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119">
      <selection activeCell="E136" sqref="E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2.7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5">
      <selection activeCell="P10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1" ht="1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</row>
    <row r="6" spans="1:11" ht="1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</row>
    <row r="16" spans="1:13" ht="1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</row>
    <row r="17" spans="1:13" ht="1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</row>
    <row r="18" spans="1:13" ht="1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</row>
    <row r="19" spans="1:13" ht="1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3" ht="1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</row>
    <row r="23" spans="1:13" ht="1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</row>
    <row r="24" spans="1:13" ht="1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</row>
    <row r="25" spans="1:13" ht="1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</row>
    <row r="26" spans="1:13" ht="1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3" ht="1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</row>
    <row r="28" spans="1:13" ht="1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3" ht="1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</row>
    <row r="30" spans="1:13" ht="1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</row>
    <row r="31" spans="1:13" ht="1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</row>
    <row r="32" spans="1:13" ht="1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</row>
    <row r="33" spans="1:13" ht="1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</row>
    <row r="34" spans="1:13" ht="1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</row>
    <row r="35" spans="1:13" ht="1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</row>
    <row r="36" spans="1:12" ht="1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</row>
    <row r="37" spans="1:13" ht="1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</row>
    <row r="38" spans="1:13" ht="1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</row>
    <row r="39" spans="1:13" ht="1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</row>
    <row r="40" spans="1:12" ht="1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</row>
    <row r="41" spans="1:12" ht="1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</row>
    <row r="42" spans="1:12" ht="1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</row>
    <row r="43" spans="1:13" ht="1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</row>
    <row r="44" spans="1:12" ht="1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</row>
    <row r="45" spans="1:13" ht="1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2" ht="1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</row>
    <row r="47" spans="1:12" ht="1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</row>
    <row r="48" spans="1:12" ht="1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</row>
    <row r="49" spans="1:12" ht="1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</row>
    <row r="50" spans="1:12" ht="1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</row>
    <row r="51" spans="1:12" ht="1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</row>
    <row r="52" spans="1:13" ht="1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</row>
    <row r="53" spans="1:12" ht="1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</row>
    <row r="54" spans="1:13" ht="1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</row>
    <row r="55" spans="1:12" ht="1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</row>
    <row r="56" spans="1:12" ht="1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</row>
    <row r="57" spans="1:12" ht="1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</row>
    <row r="58" spans="1:15" ht="1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</row>
    <row r="59" spans="1:15" ht="1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</row>
    <row r="60" spans="1:12" ht="1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</row>
    <row r="61" spans="1:13" ht="1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</row>
    <row r="62" spans="1:13" ht="1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</row>
    <row r="63" spans="1:12" ht="1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</row>
    <row r="64" spans="1:13" ht="1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</row>
    <row r="65" spans="1:13" ht="1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</row>
    <row r="66" spans="1:13" ht="1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</row>
    <row r="67" spans="1:12" ht="1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</row>
    <row r="68" spans="1:12" ht="1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3" ht="12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</row>
    <row r="112" spans="1:13" ht="12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11</v>
      </c>
      <c r="D123" s="16">
        <f>SUM('CHS CM'!D123+'LSF CM'!D15+'One Hope CM'!D123)</f>
        <v>4</v>
      </c>
      <c r="E123" s="16">
        <f>B123+C123-D123</f>
        <v>124.5</v>
      </c>
      <c r="F123" s="17">
        <f>C123-D123</f>
        <v>7</v>
      </c>
      <c r="G123" s="18">
        <f>D123/((B123+E123)/2)</f>
        <v>0.03305785123966942</v>
      </c>
      <c r="H123" s="18">
        <f>(D117+D118+D119+D120+D121+D122+D123)/(($B$117+E123)/2)</f>
        <v>0.43373493975903615</v>
      </c>
      <c r="I123" s="18">
        <f>(D123)/(($B$123+E123)/2)</f>
        <v>0.03305785123966942</v>
      </c>
      <c r="J123" s="18">
        <f>(D112+D113+D114+D115+D116+D117+D118+D119+D120+D121+D122+D123)/((B112+E123)/2)</f>
        <v>0.6721311475409836</v>
      </c>
      <c r="K123" s="18">
        <f>((L112-O112)+(L113-O113)+(L114-O114)+(L115-O115)+(L116-O116)+(L117-O117)+(L118-O118)+(L119-O119)+(L120-O120)+(L121-O121)+(L122-O122)+(L123-O123))/((B112+E123)/2)</f>
        <v>0.5819672131147541</v>
      </c>
      <c r="L123">
        <v>2</v>
      </c>
      <c r="M123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9">
      <selection activeCell="P10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1" ht="1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</row>
    <row r="6" spans="1:11" ht="1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</row>
    <row r="16" spans="1:13" ht="1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</row>
    <row r="17" spans="1:13" ht="1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</row>
    <row r="18" spans="1:13" ht="1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</row>
    <row r="19" spans="1:13" ht="1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3" ht="1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</row>
    <row r="23" spans="1:13" ht="1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</row>
    <row r="24" spans="1:13" ht="1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</row>
    <row r="25" spans="1:13" ht="1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</row>
    <row r="26" spans="1:13" ht="1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3" ht="1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</row>
    <row r="28" spans="1:13" ht="1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3" ht="1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</row>
    <row r="30" spans="1:13" ht="1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</row>
    <row r="31" spans="1:13" ht="1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</row>
    <row r="32" spans="1:13" ht="1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</row>
    <row r="33" spans="1:13" ht="1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</row>
    <row r="34" spans="1:13" ht="1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</row>
    <row r="35" spans="1:13" ht="1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</row>
    <row r="36" spans="1:12" ht="1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</row>
    <row r="37" spans="1:12" ht="1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</row>
    <row r="38" spans="1:12" ht="1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</row>
    <row r="39" spans="1:12" ht="1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</row>
    <row r="40" spans="1:12" ht="1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</row>
    <row r="41" spans="1:12" ht="1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</row>
    <row r="42" spans="1:12" ht="1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</row>
    <row r="43" spans="1:12" ht="1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</row>
    <row r="44" spans="1:12" ht="1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</row>
    <row r="45" spans="1:12" ht="1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2" ht="1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</row>
    <row r="47" spans="1:12" ht="1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</row>
    <row r="48" spans="1:12" ht="1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</row>
    <row r="49" spans="1:12" ht="1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</row>
    <row r="50" spans="1:12" ht="1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</row>
    <row r="51" spans="1:12" ht="1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</row>
    <row r="52" spans="1:12" ht="1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</row>
    <row r="53" spans="1:12" ht="1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</row>
    <row r="54" spans="1:12" ht="1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</row>
    <row r="55" spans="1:12" ht="1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</row>
    <row r="56" spans="1:12" ht="1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</row>
    <row r="57" spans="1:12" ht="1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</row>
    <row r="58" spans="1:15" ht="1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</row>
    <row r="59" spans="1:15" ht="1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</row>
    <row r="60" spans="1:12" ht="1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</row>
    <row r="61" spans="1:12" ht="1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</row>
    <row r="62" spans="1:12" ht="1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</row>
    <row r="63" spans="1:12" ht="1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</row>
    <row r="64" spans="1:12" ht="1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</row>
    <row r="65" spans="1:12" ht="1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</row>
    <row r="66" spans="1:13" ht="1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</row>
    <row r="67" spans="1:12" ht="12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</row>
    <row r="68" spans="1:12" ht="1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3" ht="12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</row>
    <row r="112" spans="1:12" ht="12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">
      <c r="A123" s="2">
        <v>45108</v>
      </c>
      <c r="B123">
        <v>31</v>
      </c>
      <c r="C123">
        <v>0</v>
      </c>
      <c r="D123">
        <v>0</v>
      </c>
      <c r="E123" s="16">
        <f>B123+C123-D123</f>
        <v>31</v>
      </c>
      <c r="F123" s="17">
        <f>C123-D123</f>
        <v>0</v>
      </c>
      <c r="G123" s="18">
        <f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>(D112+D113+D114+D115+D116+D117+D118+D119+D120+D121+D122+D123)/((B112+E123)/2)</f>
        <v>0.41935483870967744</v>
      </c>
      <c r="K123" s="18">
        <f>((L112-O112)+(L113-O113)+(L114-O114)+(L115-O115)+(L116-O116)+(L117-O117)+(L118-O118)+(L119-O119)+(L120-O120)+(L121-O121)+(L122-O122)+(L123-O123))/((B112+E123)/2)</f>
        <v>0.3548387096774194</v>
      </c>
      <c r="L12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3"/>
  <sheetViews>
    <sheetView zoomScaleSheetLayoutView="85" workbookViewId="0" topLeftCell="A105">
      <selection activeCell="P10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</row>
    <row r="119" spans="1:13" ht="12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</row>
    <row r="120" spans="1:12" ht="12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</row>
    <row r="121" spans="1:12" ht="12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</row>
    <row r="122" spans="1:12" ht="12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</row>
    <row r="123" spans="1:13" ht="12">
      <c r="A123" s="2">
        <v>45108</v>
      </c>
      <c r="B123">
        <v>32</v>
      </c>
      <c r="C123">
        <v>6</v>
      </c>
      <c r="D123">
        <v>1</v>
      </c>
      <c r="E123">
        <f>B123+C123-D123</f>
        <v>37</v>
      </c>
      <c r="F123" s="5">
        <f>C123-D123</f>
        <v>5</v>
      </c>
      <c r="G123" s="3">
        <f>D123/((B123+E123)/2)</f>
        <v>0.028985507246376812</v>
      </c>
      <c r="H123" s="3">
        <f>(D117+D118+D119+D120+D121+D122+D123)/(($B$117+E123)/2)</f>
        <v>0.5405405405405406</v>
      </c>
      <c r="I123" s="3">
        <f>(D123)/(($B$123+E123)/2)</f>
        <v>0.028985507246376812</v>
      </c>
      <c r="J123" s="3">
        <f>(D112+D113+D114+D115+D116+D117+D118+D119+D120+D121+D122+D123)/((B112+E123)/2)</f>
        <v>0.8732394366197183</v>
      </c>
      <c r="K123" s="3">
        <f>((L112-O112)+(L113-O113)+(L114-O114)+(L115-O115)+(L116-O116)+(L117-O117)+(L118-O118)+(L119-O119)+(L120-O120)+(L121-O121)+(L122-O122)+(L123-O123))/((B112+E123)/2)</f>
        <v>0.7323943661971831</v>
      </c>
      <c r="L123">
        <v>0</v>
      </c>
      <c r="M123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04">
      <selection activeCell="P10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">
      <c r="A123" s="2">
        <v>45108</v>
      </c>
      <c r="B123">
        <v>7</v>
      </c>
      <c r="C123">
        <v>0</v>
      </c>
      <c r="D123">
        <v>0</v>
      </c>
      <c r="E123">
        <f>B123+C123-D123</f>
        <v>7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>(D112+D113+D114+D115+D116+D117+D118+D119+D120+D121+D122+D123)/((B112+E123)/2)</f>
        <v>0.6666666666666666</v>
      </c>
      <c r="K123" s="3">
        <f>((L112-O112)+(L113-O113)+(L114-O114)+(L115-O115)+(L116-O116)+(L117-O117)+(L118-O118)+(L119-O119)+(L120-O120)+(L121-O121)+(L122-O122)+(L123-O123))/((B112+E123)/2)</f>
        <v>0.4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"/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9">
      <selection activeCell="P9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"/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2" ht="12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</row>
    <row r="14" spans="1:12" ht="12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</row>
    <row r="15" spans="1:15" ht="12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</row>
    <row r="16" spans="1:13" ht="12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0.611764705882353</v>
      </c>
      <c r="I16" s="3">
        <f>(D15+D16)/(($B$15+E16)/2)</f>
        <v>0.04819277108433735</v>
      </c>
      <c r="J16" s="3">
        <f t="shared" si="3"/>
        <v>0.8831168831168831</v>
      </c>
      <c r="K16" s="3">
        <f t="shared" si="4"/>
        <v>0.8831168831168831</v>
      </c>
      <c r="M16" s="6"/>
    </row>
    <row r="17" spans="1:13" ht="12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0.611764705882353</v>
      </c>
      <c r="I17" s="3">
        <f>(D15+D16+D17)/(($B$15+E17)/2)</f>
        <v>0.04819277108433735</v>
      </c>
      <c r="J17" s="3">
        <f t="shared" si="3"/>
        <v>0.8192771084337349</v>
      </c>
      <c r="K17" s="3">
        <f t="shared" si="4"/>
        <v>0.8192771084337349</v>
      </c>
      <c r="M17" s="6"/>
    </row>
    <row r="18" spans="1:13" ht="12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0.611764705882353</v>
      </c>
      <c r="I18" s="3">
        <f>(D15+D16+D17+D18)/(($B$15+E18)/2)</f>
        <v>0.04819277108433735</v>
      </c>
      <c r="J18" s="3">
        <f t="shared" si="3"/>
        <v>0.7640449438202247</v>
      </c>
      <c r="K18" s="3">
        <f t="shared" si="4"/>
        <v>0.7640449438202247</v>
      </c>
      <c r="M18" s="6"/>
    </row>
    <row r="19" spans="1:13" ht="12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0.611764705882353</v>
      </c>
      <c r="I19" s="3">
        <f>(D15+D16+D17+D18+D19)/(($B$15+E19)/2)</f>
        <v>0.04819277108433735</v>
      </c>
      <c r="J19" s="3">
        <f t="shared" si="3"/>
        <v>0.6741573033707865</v>
      </c>
      <c r="K19" s="3">
        <f t="shared" si="4"/>
        <v>0.6741573033707865</v>
      </c>
      <c r="M19" s="6"/>
    </row>
    <row r="20" spans="1:13" ht="12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0.611764705882353</v>
      </c>
      <c r="I20" s="3">
        <f>(D15+D16+D17+D18+D19+D20)/(($B$15+E20)/2)</f>
        <v>0.04819277108433735</v>
      </c>
      <c r="J20" s="3">
        <f t="shared" si="3"/>
        <v>0.611764705882353</v>
      </c>
      <c r="K20" s="3">
        <f t="shared" si="4"/>
        <v>0.611764705882353</v>
      </c>
      <c r="M20" s="6"/>
    </row>
    <row r="21" spans="1:13" ht="12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0.04819277108433735</v>
      </c>
      <c r="J21" s="3">
        <f t="shared" si="3"/>
        <v>0.5301204819277109</v>
      </c>
      <c r="K21" s="3">
        <f t="shared" si="4"/>
        <v>0.5301204819277109</v>
      </c>
      <c r="M21" s="6"/>
    </row>
    <row r="22" spans="1:13" ht="12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0.04819277108433735</v>
      </c>
      <c r="J22" s="3">
        <f t="shared" si="3"/>
        <v>0.4155844155844156</v>
      </c>
      <c r="K22" s="3">
        <f t="shared" si="4"/>
        <v>0.4155844155844156</v>
      </c>
      <c r="M22" s="6"/>
    </row>
    <row r="23" spans="1:13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0.04819277108433735</v>
      </c>
      <c r="J23" s="3">
        <f t="shared" si="3"/>
        <v>0.3116883116883117</v>
      </c>
      <c r="K23" s="3">
        <f t="shared" si="4"/>
        <v>0.3116883116883117</v>
      </c>
      <c r="M23" s="6"/>
    </row>
    <row r="24" spans="1:13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0.04819277108433735</v>
      </c>
      <c r="J24" s="3">
        <f t="shared" si="3"/>
        <v>0.25316455696202533</v>
      </c>
      <c r="K24" s="3">
        <f t="shared" si="4"/>
        <v>0.25316455696202533</v>
      </c>
      <c r="M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0.04819277108433735</v>
      </c>
      <c r="J25" s="3">
        <f t="shared" si="3"/>
        <v>0.0963855421686747</v>
      </c>
      <c r="K25" s="3">
        <f t="shared" si="4"/>
        <v>0.0963855421686747</v>
      </c>
      <c r="M25" s="6"/>
    </row>
    <row r="26" spans="1:13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0.04819277108433735</v>
      </c>
      <c r="J26" s="3">
        <f t="shared" si="3"/>
        <v>0.04819277108433735</v>
      </c>
      <c r="K26" s="3">
        <f t="shared" si="4"/>
        <v>0.04819277108433735</v>
      </c>
      <c r="M26" s="6"/>
    </row>
    <row r="27" spans="1:13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0.3333333333333333</v>
      </c>
      <c r="I16" s="3">
        <f>(D15+D16)/(($B$15+E16)/2)</f>
        <v>0</v>
      </c>
      <c r="J16" s="3">
        <f t="shared" si="3"/>
        <v>0.6153846153846154</v>
      </c>
      <c r="K16" s="3">
        <f t="shared" si="4"/>
        <v>0.6153846153846154</v>
      </c>
      <c r="M16" s="6"/>
    </row>
    <row r="17" spans="1:16" ht="12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0.3333333333333333</v>
      </c>
      <c r="I17" s="3">
        <f>(D15+D16+D17)/(($B$15+E17)/2)</f>
        <v>0</v>
      </c>
      <c r="J17" s="3">
        <f t="shared" si="3"/>
        <v>0.6153846153846154</v>
      </c>
      <c r="K17" s="3">
        <f t="shared" si="4"/>
        <v>0.6153846153846154</v>
      </c>
      <c r="M17" s="6"/>
      <c r="P17" s="6"/>
    </row>
    <row r="18" spans="1:13" ht="12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0.3333333333333333</v>
      </c>
      <c r="I18" s="3">
        <f>(D15+D16+D17+D18)/(($B$15+E18)/2)</f>
        <v>0</v>
      </c>
      <c r="J18" s="3">
        <f t="shared" si="3"/>
        <v>0.5</v>
      </c>
      <c r="K18" s="3">
        <f t="shared" si="4"/>
        <v>0.5</v>
      </c>
      <c r="M18" s="6"/>
    </row>
    <row r="19" spans="1:16" ht="12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0.3333333333333333</v>
      </c>
      <c r="I19" s="3">
        <f>(D15+D16+D17+D18+D19)/(($B$15+E19)/2)</f>
        <v>0</v>
      </c>
      <c r="J19" s="3">
        <f t="shared" si="3"/>
        <v>0.3333333333333333</v>
      </c>
      <c r="K19" s="3">
        <f t="shared" si="4"/>
        <v>0.3333333333333333</v>
      </c>
      <c r="M19" s="6"/>
      <c r="P19" s="6"/>
    </row>
    <row r="20" spans="1:13" ht="12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0.3333333333333333</v>
      </c>
      <c r="I20" s="3">
        <f>(D15+D16+D17+D18+D19+D20)/(($B$15+E20)/2)</f>
        <v>0</v>
      </c>
      <c r="J20" s="3">
        <f t="shared" si="3"/>
        <v>0.3333333333333333</v>
      </c>
      <c r="K20" s="3">
        <f t="shared" si="4"/>
        <v>0.3333333333333333</v>
      </c>
      <c r="M20" s="6"/>
    </row>
    <row r="21" spans="1:16" ht="12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2023-08-17T05:52:24Z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